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showInkAnnotation="0" codeName="ThisWorkbook"/>
  <mc:AlternateContent xmlns:mc="http://schemas.openxmlformats.org/markup-compatibility/2006">
    <mc:Choice Requires="x15">
      <x15ac:absPath xmlns:x15ac="http://schemas.microsoft.com/office/spreadsheetml/2010/11/ac" url="D:\1_prace\18-216.208 Modernizace TNS Týniště nad Orlicí (Voklik) P AKTUALIZACE\96_X_Digitalni odevzdani final 02_02_2019\Naklady stavby\Soupis praci\"/>
    </mc:Choice>
  </mc:AlternateContent>
  <xr:revisionPtr revIDLastSave="0" documentId="13_ncr:1_{630B2A35-1611-46DF-ACBE-6E27D74E4788}" xr6:coauthVersionLast="41" xr6:coauthVersionMax="41" xr10:uidLastSave="{00000000-0000-0000-0000-000000000000}"/>
  <bookViews>
    <workbookView xWindow="-110" yWindow="-110" windowWidth="38620" windowHeight="21220" xr2:uid="{00000000-000D-0000-FFFF-FFFF00000000}"/>
  </bookViews>
  <sheets>
    <sheet name="SO380" sheetId="1" r:id="rId1"/>
    <sheet name="Kategorie monitoringu" sheetId="3" state="hidden" r:id="rId2"/>
    <sheet name="změny" sheetId="5" r:id="rId3"/>
    <sheet name="hide" sheetId="4" state="hidden" r:id="rId4"/>
  </sheets>
  <definedNames>
    <definedName name="_xlnm._FilterDatabase" localSheetId="3" hidden="1">hide!$A$1:$L$4</definedName>
    <definedName name="_xlnm._FilterDatabase" localSheetId="1" hidden="1">'Kategorie monitoringu'!$A$1:$A$25</definedName>
    <definedName name="_xlnm._FilterDatabase" localSheetId="0" hidden="1">'SO380'!$A$10:$L$17</definedName>
    <definedName name="_xlnm.Print_Titles" localSheetId="0">'SO380'!$9:$12</definedName>
    <definedName name="_xlnm.Print_Area" localSheetId="0">'SO380'!$B$1:$L$175</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90" i="1" l="1"/>
  <c r="L118" i="1" l="1"/>
  <c r="L114" i="1"/>
  <c r="L110" i="1"/>
  <c r="L171" i="1" l="1"/>
  <c r="L175" i="1" s="1"/>
  <c r="J171" i="1"/>
  <c r="C175" i="1"/>
  <c r="L165" i="1" l="1"/>
  <c r="L169" i="1" s="1"/>
  <c r="J165" i="1"/>
  <c r="C169" i="1"/>
  <c r="L159" i="1"/>
  <c r="J159" i="1"/>
  <c r="L155" i="1"/>
  <c r="J155" i="1"/>
  <c r="L151" i="1"/>
  <c r="J151" i="1"/>
  <c r="C163" i="1"/>
  <c r="L145" i="1"/>
  <c r="J145" i="1"/>
  <c r="C149" i="1"/>
  <c r="L140" i="1"/>
  <c r="L134" i="1"/>
  <c r="L138" i="1" s="1"/>
  <c r="J134" i="1"/>
  <c r="C138" i="1"/>
  <c r="L128" i="1"/>
  <c r="L132" i="1" s="1"/>
  <c r="J128" i="1"/>
  <c r="C132" i="1"/>
  <c r="L122" i="1"/>
  <c r="J122" i="1"/>
  <c r="L106" i="1"/>
  <c r="J106" i="1"/>
  <c r="L102" i="1"/>
  <c r="J102" i="1"/>
  <c r="L98" i="1"/>
  <c r="J98" i="1"/>
  <c r="L94" i="1"/>
  <c r="J94" i="1"/>
  <c r="L86" i="1"/>
  <c r="L82" i="1"/>
  <c r="J82" i="1"/>
  <c r="L78" i="1"/>
  <c r="J78" i="1"/>
  <c r="L74" i="1"/>
  <c r="J74" i="1"/>
  <c r="L70" i="1"/>
  <c r="J70" i="1"/>
  <c r="L66" i="1"/>
  <c r="J66" i="1"/>
  <c r="L62" i="1"/>
  <c r="J62" i="1"/>
  <c r="L58" i="1"/>
  <c r="J58" i="1"/>
  <c r="L54" i="1"/>
  <c r="J54" i="1"/>
  <c r="L50" i="1"/>
  <c r="J50" i="1"/>
  <c r="L46" i="1"/>
  <c r="J46" i="1"/>
  <c r="L42" i="1"/>
  <c r="J42" i="1"/>
  <c r="L38" i="1"/>
  <c r="J38" i="1"/>
  <c r="L34" i="1"/>
  <c r="J34" i="1"/>
  <c r="L30" i="1"/>
  <c r="J30" i="1"/>
  <c r="L26" i="1"/>
  <c r="J26" i="1"/>
  <c r="L22" i="1"/>
  <c r="J22" i="1"/>
  <c r="L18" i="1"/>
  <c r="J18" i="1"/>
  <c r="L14" i="1"/>
  <c r="J14" i="1"/>
  <c r="B14" i="1"/>
  <c r="B18" i="1" s="1"/>
  <c r="C126" i="1"/>
  <c r="L163" i="1" l="1"/>
  <c r="L149" i="1"/>
  <c r="B22" i="1"/>
  <c r="B26" i="1" s="1"/>
  <c r="L126" i="1"/>
  <c r="B30" i="1" l="1"/>
  <c r="J1" i="4"/>
  <c r="B34" i="1" l="1"/>
  <c r="B38" i="1" s="1"/>
  <c r="B42" i="1" s="1"/>
  <c r="L1" i="4"/>
  <c r="B46" i="1" l="1"/>
  <c r="B50" i="1" s="1"/>
  <c r="B54" i="1" s="1"/>
  <c r="L9" i="1"/>
  <c r="B9" i="1"/>
  <c r="B58" i="1" l="1"/>
  <c r="L1" i="1"/>
  <c r="F4" i="1"/>
  <c r="B62" i="1" l="1"/>
  <c r="B66" i="1" s="1"/>
  <c r="B70" i="1" s="1"/>
  <c r="B74" i="1" s="1"/>
  <c r="B78" i="1" s="1"/>
  <c r="B82" i="1" s="1"/>
  <c r="B86" i="1" s="1"/>
  <c r="K9" i="1"/>
  <c r="B90" i="1" l="1"/>
  <c r="B94" i="1" s="1"/>
  <c r="F5" i="1"/>
  <c r="Q2" i="1"/>
  <c r="B98" i="1" l="1"/>
  <c r="B102" i="1" s="1"/>
  <c r="B106" i="1" s="1"/>
  <c r="B110" i="1" l="1"/>
  <c r="B114" i="1" s="1"/>
  <c r="B118" i="1" s="1"/>
  <c r="B122" i="1" l="1"/>
  <c r="B128" i="1" s="1"/>
  <c r="B134" i="1" l="1"/>
  <c r="B140" i="1" s="1"/>
  <c r="B145" i="1" l="1"/>
  <c r="B151" i="1" s="1"/>
  <c r="B155" i="1" s="1"/>
  <c r="B159" i="1" s="1"/>
  <c r="B165" i="1" s="1"/>
  <c r="B171" i="1" l="1"/>
  <c r="K2" i="1" s="1"/>
  <c r="Q3" i="1" s="1"/>
  <c r="O1"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<sst xmlns="http://schemas.openxmlformats.org/spreadsheetml/2006/main" count="532" uniqueCount="243">
  <si>
    <t>Kód položky</t>
  </si>
  <si>
    <t>Varianta</t>
  </si>
  <si>
    <t>MJ</t>
  </si>
  <si>
    <t>Množství</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</si>
  <si>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</si>
  <si>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</si>
  <si>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</si>
  <si>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</si>
  <si>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</si>
  <si>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</si>
  <si>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</si>
  <si>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</si>
  <si>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</si>
  <si>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</si>
  <si>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</si>
  <si>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</si>
  <si>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</si>
  <si>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</si>
  <si>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</si>
  <si>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</si>
  <si>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</si>
  <si>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</si>
  <si>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</si>
  <si>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</si>
  <si>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</si>
  <si>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</si>
  <si>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</si>
  <si>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</si>
  <si>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</si>
  <si>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</si>
  <si>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</si>
  <si>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</si>
  <si>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</si>
  <si>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</si>
  <si>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</si>
  <si>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</si>
  <si>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</si>
  <si>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</si>
  <si>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</si>
  <si>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</si>
  <si>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</si>
  <si>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</si>
  <si>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</si>
  <si>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</si>
  <si>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</si>
  <si>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</si>
  <si>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</si>
  <si>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</si>
  <si>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</si>
  <si>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</si>
  <si>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</si>
  <si>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</si>
  <si>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</si>
  <si>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</si>
  <si>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</si>
  <si>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</si>
  <si>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</si>
  <si>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</si>
  <si>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</si>
  <si>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</si>
  <si>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</si>
  <si>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</si>
  <si>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</si>
  <si>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</si>
  <si>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</si>
  <si>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</si>
  <si>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</si>
  <si>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</si>
  <si>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</si>
  <si>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</si>
  <si>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</si>
  <si>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</si>
  <si>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</si>
  <si>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</si>
  <si>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</si>
  <si>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</si>
  <si>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</si>
  <si>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</si>
  <si>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</si>
  <si>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</si>
  <si>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</si>
  <si>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</si>
  <si>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</si>
  <si>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Součet za díl:</t>
  </si>
  <si>
    <t>záznam o změnách:</t>
  </si>
  <si>
    <t>staženo ze szdc.cz, autor poslední změny Ing. Mariana Salavová, naposledy upraveno 27.6.2018  10:17</t>
  </si>
  <si>
    <t>odemčeno pro potřeby plnění z EC3 přes isup, kontroly sloupce A, filtrování</t>
  </si>
  <si>
    <t>přejmenován list "SO xx-xx-xx" na "SOPS"</t>
  </si>
  <si>
    <t>zejména : text- číslo (vč, počtu des. míst)- měna odstraněna</t>
  </si>
  <si>
    <t>Cena v Kč</t>
  </si>
  <si>
    <t>FORMULÁŘ SOPS</t>
  </si>
  <si>
    <t>Do bunky A1 zapsan text FORMULÁŘ SOPS</t>
  </si>
  <si>
    <t>v hlavičce v K10:L10 upraven nadpis na "Cena v Kč"</t>
  </si>
  <si>
    <t>součet je W (dříve nic nebo moje S)</t>
  </si>
  <si>
    <t>zelené podbarvení řádku s dílem</t>
  </si>
  <si>
    <t>některé dřívější úpravy již zahrnuty (kódy datových vět), rozšířeno podmíněné formátování, i v hlavičce</t>
  </si>
  <si>
    <t>filtr nadefinován do ř. 4014</t>
  </si>
  <si>
    <t>SŽDC s.o.</t>
  </si>
  <si>
    <t>SUDOP PRAHA a.s.</t>
  </si>
  <si>
    <t>Stádium 3</t>
  </si>
  <si>
    <r>
      <t>ISPROF</t>
    </r>
    <r>
      <rPr>
        <sz val="10"/>
        <color rgb="FFFF0000"/>
        <rFont val="Arial"/>
        <family val="2"/>
        <charset val="238"/>
      </rPr>
      <t>OND</t>
    </r>
    <r>
      <rPr>
        <sz val="10"/>
        <color theme="1"/>
        <rFont val="Arial"/>
        <family val="2"/>
        <charset val="238"/>
      </rPr>
      <t>:</t>
    </r>
  </si>
  <si>
    <t>pokud kopírujete z jiného souboru, nutno prověřit, zda kódy datových vět ve sloupci A odpovídají údajům na příslušném řádku</t>
  </si>
  <si>
    <t>začátek nového dílu (nadpis dílu)- kód D, součet za díl- kód W (nebo S nebo bez kódu, v žádném případě žádný z výše uvedených kódů)</t>
  </si>
  <si>
    <t>KAŽDÁ položka musí být na 4 řádcích s kódy P, PP, VV a TS</t>
  </si>
  <si>
    <t>výchozí pozice kurzoru (tj. aktivní buňka) musí být vždy ve sloupci B pod naposledy vyplněným údajem</t>
  </si>
  <si>
    <r>
      <t xml:space="preserve">POZOR!!!: list </t>
    </r>
    <r>
      <rPr>
        <sz val="11"/>
        <color rgb="FFFF0000"/>
        <rFont val="Calibri"/>
        <family val="2"/>
        <charset val="238"/>
        <scheme val="minor"/>
      </rPr>
      <t>"SOPS"</t>
    </r>
    <r>
      <rPr>
        <sz val="11"/>
        <color theme="1"/>
        <rFont val="Calibri"/>
        <family val="2"/>
        <charset val="238"/>
        <scheme val="minor"/>
      </rPr>
      <t xml:space="preserve"> lze přejmenovat, ale vždy musí být řazen jako </t>
    </r>
    <r>
      <rPr>
        <sz val="11"/>
        <color rgb="FFFF0000"/>
        <rFont val="Calibri"/>
        <family val="2"/>
        <charset val="238"/>
        <scheme val="minor"/>
      </rPr>
      <t>PRVNÍ!!</t>
    </r>
    <r>
      <rPr>
        <sz val="11"/>
        <rFont val="Calibri"/>
        <family val="2"/>
        <charset val="238"/>
        <scheme val="minor"/>
      </rPr>
      <t>, přitom pozor na skryté listy</t>
    </r>
  </si>
  <si>
    <t>využitelné v případě propojení na jiný soubor nebo při výpočtu množství vzorcem</t>
  </si>
  <si>
    <t>POZOR!- v tom případě v čistopise rozpočtu (či soupisu prací do soutěže) všechna propojení na externí soubory zrušit a vzorce v množství nahradit hodnotou a tu zaokrouhlit na 3 des. místa!!</t>
  </si>
  <si>
    <t>lze i vkládat nové listy pro pomocné výpočty, ale v čistopis je  odstraňte, předtím vazby z listu SOPS opět nahraďte hodnotami, postup výpočtu pak popište na řádku VV</t>
  </si>
  <si>
    <t>u dílu dodefinováno podmíněné formátování pro "Kód dílu"</t>
  </si>
  <si>
    <t>Vkládání funguje do řádku 1000, což je cca 230 položek, (záleží na počtu dílů),  pokud potřebujete mít více položek, prosím zprávu (úprava makra), nebo ručně posunout již vyplňené a spočítané položky a díly</t>
  </si>
  <si>
    <t>přidáno makro vložit- vložit jinak- hodnoty: ctrl+m</t>
  </si>
  <si>
    <t>upraveno formátování některých buněk na "Díl" a na skrytém listu "hide"- v souladu s datovým předpisem XC4</t>
  </si>
  <si>
    <t>POZOR: pokud položky, díly a součty za díl vkládáte předepsným způsoben (5 spouštění makra I3:L3) , sloupec A se vyplní automaticky.</t>
  </si>
  <si>
    <t>makro Vložit díl opraveno z "polozka = """    na     "polozka = "Kód dílu""</t>
  </si>
  <si>
    <t>Upraveno makro pro součet dílu" za Díl + číslo dílu"</t>
  </si>
  <si>
    <t>doplněno o součet hmotností</t>
  </si>
  <si>
    <t>přidány buňky pro zpracování ukazatele dle mj JKSO</t>
  </si>
  <si>
    <r>
      <t xml:space="preserve">V případě výskytu podobjektů (v řeči aspe "rozpočtů")  nutno použít jiný formulář, aspe </t>
    </r>
    <r>
      <rPr>
        <u/>
        <sz val="11"/>
        <color theme="1"/>
        <rFont val="Calibri"/>
        <family val="2"/>
        <charset val="238"/>
        <scheme val="minor"/>
      </rPr>
      <t>zatím</t>
    </r>
    <r>
      <rPr>
        <sz val="11"/>
        <color theme="1"/>
        <rFont val="Calibri"/>
        <family val="2"/>
        <charset val="238"/>
        <scheme val="minor"/>
      </rPr>
      <t xml:space="preserve"> neumí načíst</t>
    </r>
  </si>
  <si>
    <t>m</t>
  </si>
  <si>
    <t>mj dle JKSO</t>
  </si>
  <si>
    <t>počet mj</t>
  </si>
  <si>
    <t>objektový ukazatel</t>
  </si>
  <si>
    <t>Kontrolní součet položek</t>
  </si>
  <si>
    <r>
      <t xml:space="preserve">přidána kontrola cena za objekt na součet </t>
    </r>
    <r>
      <rPr>
        <sz val="11"/>
        <color rgb="FFFF0000"/>
        <rFont val="Calibri"/>
        <family val="2"/>
        <charset val="238"/>
        <scheme val="minor"/>
      </rPr>
      <t>položek</t>
    </r>
  </si>
  <si>
    <t>rozdíl</t>
  </si>
  <si>
    <t>pokud je rozdíl, svítí červeně= NĚKDE JE CHYBA!!</t>
  </si>
  <si>
    <t>ve stejném makru se řeší přizpůsobení výšky řádků ve sloupci F celého dílu</t>
  </si>
  <si>
    <t>Doplněno makro pro součet dílu , aby bylo pravda, co se deklaruje v tlačítku - "včetně přerpočítání dílu", tzn vytvoření vzorců ve sloupcích J a L</t>
  </si>
  <si>
    <t>Součet za díl celková hmotnost se přepíše v případě, že je nula, na ""</t>
  </si>
  <si>
    <t>Technická specifikace položky odpovídá příslušné cenové soustavě</t>
  </si>
  <si>
    <t>navrácen nápis "Technická specifikace položky odpovídá příslušné cenové soustavě" jako základní</t>
  </si>
  <si>
    <t>Doplněno makro pro součet dílu- přepočítá se i pořadové číslo položky</t>
  </si>
  <si>
    <t>SOPS/PR/2018/11/23 jz</t>
  </si>
  <si>
    <t>Modernizace TNS Týniště nad Orlicí (Voklik)</t>
  </si>
  <si>
    <t xml:space="preserve">S621500614 </t>
  </si>
  <si>
    <t>5523720005</t>
  </si>
  <si>
    <t>TNS Týnište nad Orlicí, vnější uzemnění</t>
  </si>
  <si>
    <t>Jiří Matys</t>
  </si>
  <si>
    <t>741811</t>
  </si>
  <si>
    <t>2018_OTSKP</t>
  </si>
  <si>
    <t>UZEMŇOVACÍ VODIČ NA POVRCHU FEZN DO 120 MM2</t>
  </si>
  <si>
    <t>M</t>
  </si>
  <si>
    <t>741911</t>
  </si>
  <si>
    <t>UZEMŇOVACÍ VODIČ V ZEMI FEZN DO 120 MM2</t>
  </si>
  <si>
    <t>741B11</t>
  </si>
  <si>
    <t>ZEMNÍCÍ TYČ FEZN DÉLKY DO 2 M</t>
  </si>
  <si>
    <t>KUS</t>
  </si>
  <si>
    <t>741B12</t>
  </si>
  <si>
    <t>ZEMNÍCÍ TYČ FEZN DÉLKY PŘES 2,0 DO 4,5 M</t>
  </si>
  <si>
    <t>741C02</t>
  </si>
  <si>
    <t>UZEMŇOVACÍ SVORKA</t>
  </si>
  <si>
    <t>741C03</t>
  </si>
  <si>
    <t>POUZDRO PRO PRŮCHOD PÁSKU STĚNOU</t>
  </si>
  <si>
    <t>741C05</t>
  </si>
  <si>
    <t>SPOJOVÁNÍ UZEMŇOVACÍCH VODIČŮ</t>
  </si>
  <si>
    <t>741C06</t>
  </si>
  <si>
    <t>VYVEDENÍ UZEMŇOVACÍCH VODIČŮ NA POVRCH/KONSTRUKCI</t>
  </si>
  <si>
    <t>KPL</t>
  </si>
  <si>
    <t>741C11</t>
  </si>
  <si>
    <t>ZKUŠEBNÍ JÍMKA, UZEMNĚNÍ VENKOVNÍ DO VOLNÉHO TERÉNU</t>
  </si>
  <si>
    <t>741C12</t>
  </si>
  <si>
    <t>ZKUŠEBNÍ JÍMKA, UZEMNĚNÍ VENKOVNÍ DO ZPEVNĚNÉ PLOCHY</t>
  </si>
  <si>
    <t>742F43</t>
  </si>
  <si>
    <t>KABEL NN NEBO VODIČ JEDNOŽÍLOVÝ CU FLEXIBILNÍ OD 25 DO 50 MM2</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</si>
  <si>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</si>
  <si>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</si>
  <si>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</si>
  <si>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</si>
  <si>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747301</t>
  </si>
  <si>
    <t>PROVEDENÍ PROHLÍDKY A ZKOUŠKY PRÁVNICKOU OSOBOU, VYDÁNÍ PRŮKAZU ZPŮSOBILOSTI</t>
  </si>
  <si>
    <t>747416</t>
  </si>
  <si>
    <t>MĚŘENÍ ZEMNÍCH ODPORŮ - ZEMNICÍ SÍTĚ DÉLKY PÁSKU PŘES 500 DO 1000 M</t>
  </si>
  <si>
    <t>747421</t>
  </si>
  <si>
    <t>MĚŘENÍ KOROZNÍCH VLIVŮ NA UZEMŇOVACÍ SÍŤ</t>
  </si>
  <si>
    <t>747512</t>
  </si>
  <si>
    <t>ZKOUŠKY VODIČŮ A KABELŮ NN PRŮŘEZU ŽÍLY OD 4X35 DO 120 MM2</t>
  </si>
  <si>
    <t>747611</t>
  </si>
  <si>
    <t>MĚŘENÍ EMC A EMI DLE ČSN EN 50 121 V ROZSAHU PS/SO</t>
  </si>
  <si>
    <t>747701</t>
  </si>
  <si>
    <t>DOKONČOVACÍ MONTÁŽNÍ PRÁCE NA ELEKTRICKÉM ZAŘÍZENÍ</t>
  </si>
  <si>
    <t>HOD</t>
  </si>
  <si>
    <t>747703</t>
  </si>
  <si>
    <t>ZKUŠEBNÍ PROVOZ</t>
  </si>
  <si>
    <t>747704</t>
  </si>
  <si>
    <t>ZAŠKOLENÍ OBSLUHY</t>
  </si>
  <si>
    <t>747705</t>
  </si>
  <si>
    <t>MANIPULACE NA ZAŘÍZENÍCH PROVÁDĚNÉ PROVOZOVATELEM</t>
  </si>
  <si>
    <t>747706</t>
  </si>
  <si>
    <t>ZJIŠŤOVÁNÍ STÁVAJÍCÍHO STAVU ROZVODŮ NN</t>
  </si>
  <si>
    <t>74</t>
  </si>
  <si>
    <t>SILNOPROUD - MONTÁŽ</t>
  </si>
  <si>
    <t>Součet</t>
  </si>
  <si>
    <t>70</t>
  </si>
  <si>
    <t>13293A</t>
  </si>
  <si>
    <t>HLOUBENÍ RÝH ŠÍŘ DO 2M PAŽ I NEPAŽ TŘ. III - BEZ DOPRAVY</t>
  </si>
  <si>
    <t>M3</t>
  </si>
  <si>
    <t>HLOUBENÉ VYKOPÁVKY</t>
  </si>
  <si>
    <t>13</t>
  </si>
  <si>
    <t>17</t>
  </si>
  <si>
    <t>17411</t>
  </si>
  <si>
    <t>ZÁSYP JAM A RÝH ZEMINOU SE ZHUTNĚNÍM</t>
  </si>
  <si>
    <t>KONSTRUKCE SE ZEMIN</t>
  </si>
  <si>
    <t>POVRCHOVÉ ÚPRAVY TERÉNU</t>
  </si>
  <si>
    <t>18</t>
  </si>
  <si>
    <t>18010</t>
  </si>
  <si>
    <t>VŠEOBECNÉ ÚPRAVY ZASTAVĚNÉHO ÚZEMÍ</t>
  </si>
  <si>
    <t>M2</t>
  </si>
  <si>
    <t>Zpětný záhos výkopkem se zhutněním</t>
  </si>
  <si>
    <t>Úprava plochy po výkopech rýh v šíři 1m</t>
  </si>
  <si>
    <t>PŘÍPRAVNÉ PRÁCE</t>
  </si>
  <si>
    <t>11</t>
  </si>
  <si>
    <t>113137</t>
  </si>
  <si>
    <t>ODSTRANĚNÍ KRYTU ZPEVNĚNÝCH PLOCH S ASFALT POJIVEM, ODVOZ DO 16KM</t>
  </si>
  <si>
    <t>Odhad délky cca 35m, šíře 0,35m a hloubky 0,01m</t>
  </si>
  <si>
    <t>015111</t>
  </si>
  <si>
    <t>POPLATKY ZA LIKVIDACI ODPADŮ NEKONTAMINOVANÝCH - 17 05 04 VYTĚŽENÉ ZEMINY A HORNINY - I. TŘÍDA TĚŽITELNOSTI</t>
  </si>
  <si>
    <t>T</t>
  </si>
  <si>
    <t>015130</t>
  </si>
  <si>
    <t>POPLATKY ZA LIKVIDACI ODPADŮ NEKONTAMINOVANÝCH - 17 03 02 VYBOURANÝ ASFALTOVÝ BETON BEZ DEHTU</t>
  </si>
  <si>
    <t>015240</t>
  </si>
  <si>
    <t>POPLATKY ZA LIKVIDACI ODPADŮ NEKONTAMINOVANÝCH - 20 03 99 ODPAD PODOBNÝ KOMUNÁLNÍMU ODPADU</t>
  </si>
  <si>
    <t>0</t>
  </si>
  <si>
    <t>VŠEOBECNÉ KONSTRUKCE A PRÁCE</t>
  </si>
  <si>
    <t>VŠEOBECNÉ PRÁCE PRO SILNOPROUD A SLABOPROUD</t>
  </si>
  <si>
    <t>702211</t>
  </si>
  <si>
    <t>KABELOVÁ CHRÁNIČKA ZEMNÍ DN DO 100 MM</t>
  </si>
  <si>
    <t>SILNOPROUD - DEMONTÁŽ</t>
  </si>
  <si>
    <t>R - položka</t>
  </si>
  <si>
    <t>R 741811</t>
  </si>
  <si>
    <t xml:space="preserve">KOMPLETNÍ DEMONTÁŽ STÁVAJÍCÍHO UZEMNĚNÍ </t>
  </si>
  <si>
    <t>742K13</t>
  </si>
  <si>
    <t>UKONČENÍ JEDNOŽÍLOVÉHO KABELU V ROZVADĚČI NEBO NA PŘÍSTROJI OD 25 DO 50 MM2</t>
  </si>
  <si>
    <t>742P13</t>
  </si>
  <si>
    <t>ZATAŽENÍ KABELU DO CHRÁNIČKY - KABEL DO 4 KG/M</t>
  </si>
  <si>
    <t>742P15</t>
  </si>
  <si>
    <t>OZNAČOVACÍ ŠTÍTEK NA KABEL</t>
  </si>
  <si>
    <t>747423</t>
  </si>
  <si>
    <t>MĚŘENÍ KROKOVÉHO A DOTYKOVÉHO NAPĚTÍ ZEMNÍCÍ SÍTĚ DO 200 M2 PLOCHY</t>
  </si>
  <si>
    <t>747424</t>
  </si>
  <si>
    <t>MĚŘENÍ KROKOVÉHO A DOTYKOVÉHO NAPĚTÍ ZEMNÍCÍ SÍTĚ ZA KAŽDÝCH DALŠÍCH 100 M2</t>
  </si>
  <si>
    <t>Položka obsahuje:
 – demontáž uzemňovací přípojnice v provozní budově cca 400m , uzemňovacích vodičů na povrchu cca 10m a demontáž jímek uzlů uzemnění cca 4 ks. Dále obsahuje cenu za dopravu na skládku a náklady spojené s uložením na skládku nebo likvidaci                                                                                                                                                                                                Způsob měření:
Udává se počet kusů kompletní konstrukce nebo práce.</t>
  </si>
  <si>
    <t>SO 380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</si>
</sst>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0.00\ &quot;Kč&quot;;\-#,##0.00\ &quot;Kč&quot;"/>
    <numFmt numFmtId="164" formatCode="m\/yyyy"/>
    <numFmt numFmtId="165" formatCode="#,##0.000"/>
    <numFmt numFmtId="166" formatCode="#,##0.0000"/>
    <numFmt numFmtId="167" formatCode="0.00000"/>
    <numFmt numFmtId="168" formatCode="#,##0.00_ ;\-#,##0.00\ "/>
  </numFmts>
  <fonts count="57"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0"/>
      <color theme="8" tint="-0.249977111117893"/>
      <name val="Arial"/>
      <family val="2"/>
      <charset val="238"/>
    </font>
    <font>
      <sz val="10"/>
      <color theme="8" tint="-0.249977111117893"/>
      <name val="Arial"/>
      <family val="2"/>
      <charset val="238"/>
    </font>
    <font>
      <i/>
      <sz val="6"/>
      <color theme="1"/>
      <name val="Arial"/>
      <family val="2"/>
      <charset val="238"/>
    </font>
    <font>
      <i/>
      <sz val="8"/>
      <color theme="1"/>
      <name val="Arial"/>
      <family val="2"/>
      <charset val="238"/>
    </font>
    <font>
      <sz val="11"/>
      <color rgb="FFFF0000"/>
      <name val="Calibri"/>
      <family val="2"/>
      <charset val="238"/>
      <scheme val="minor"/>
    </font>
    <font>
      <b/>
      <sz val="11"/>
      <color theme="1"/>
      <name val="Calibri"/>
      <family val="2"/>
      <charset val="238"/>
      <scheme val="minor"/>
    </font>
    <font>
      <sz val="10"/>
      <color rgb="FFFF0000"/>
      <name val="Arial"/>
      <family val="2"/>
      <charset val="238"/>
    </font>
    <font>
      <sz val="11"/>
      <name val="Calibri"/>
      <family val="2"/>
      <charset val="238"/>
      <scheme val="minor"/>
    </font>
    <font>
      <u/>
      <sz val="11"/>
      <color theme="1"/>
      <name val="Calibri"/>
      <family val="2"/>
      <charset val="238"/>
      <scheme val="minor"/>
    </font>
    <font>
      <b/>
      <sz val="14"/>
      <color rgb="FF0070C0"/>
      <name val="Courier New CE"/>
      <family val="3"/>
      <charset val="238"/>
    </font>
    <font>
      <b/>
      <sz val="14"/>
      <name val="Courier New CE"/>
      <family val="3"/>
      <charset val="238"/>
    </font>
    <font>
      <sz val="10"/>
      <name val="Arial CE"/>
    </font>
    <font>
      <sz val="9"/>
      <name val="Arial CE"/>
    </font>
    <font>
      <b/>
      <sz val="11"/>
      <color rgb="FFFF0000"/>
      <name val="Arial"/>
      <family val="2"/>
      <charset val="238"/>
    </font>
    <font>
      <b/>
      <sz val="12"/>
      <color rgb="FFFF0000"/>
      <name val="Arial"/>
      <family val="2"/>
      <charset val="238"/>
    </font>
    <font>
      <b/>
      <sz val="10"/>
      <color rgb="FFFF0000"/>
      <name val="Arial"/>
      <family val="2"/>
      <charset val="238"/>
    </font>
  </fonts>
  <fills count="15">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FF00"/>
        <bgColor indexed="64"/>
      </patternFill>
    </fill>
    <fill>
      <patternFill patternType="solid">
        <fgColor indexed="42"/>
        <bgColor indexed="64"/>
      </patternFill>
    </fill>
    <fill>
      <patternFill patternType="solid">
        <fgColor indexed="9"/>
        <bgColor indexed="64"/>
      </patternFill>
    </fill>
    <fill>
      <patternFill patternType="solid">
        <fgColor rgb="FFFFC00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s>
  <cellStyleXfs count="5">
    <xf numFmtId="0" fontId="0" fillId="0" borderId="0"/>
    <xf numFmtId="0" fontId="4" fillId="0" borderId="0">
      <alignment vertical="center"/>
    </xf>
    <xf numFmtId="0" fontId="6" fillId="0" borderId="0">
      <alignment vertical="center"/>
    </xf>
    <xf numFmtId="0" fontId="4" fillId="0" borderId="0"/>
    <xf numFmtId="0" fontId="52" fillId="0" borderId="0"/>
  </cellStyleXfs>
  <cellXfs count="165">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164" fontId="42"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2"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41" fillId="0" borderId="13" xfId="0" applyNumberFormat="1" applyFont="1" applyFill="1" applyBorder="1" applyAlignment="1" applyProtection="1">
      <alignment vertical="center"/>
      <protection locked="0"/>
    </xf>
    <xf numFmtId="49" fontId="41" fillId="0" borderId="13" xfId="0" applyNumberFormat="1" applyFont="1" applyFill="1" applyBorder="1" applyAlignment="1" applyProtection="1">
      <alignment vertical="center"/>
      <protection locked="0"/>
    </xf>
    <xf numFmtId="0" fontId="41" fillId="0" borderId="30" xfId="0" applyFont="1" applyFill="1" applyBorder="1" applyAlignment="1" applyProtection="1">
      <alignment vertical="center"/>
      <protection locked="0"/>
    </xf>
    <xf numFmtId="0" fontId="41" fillId="0" borderId="29" xfId="0" applyFont="1" applyFill="1" applyBorder="1" applyAlignment="1" applyProtection="1">
      <alignment horizontal="left" vertical="center"/>
      <protection locked="0"/>
    </xf>
    <xf numFmtId="49" fontId="41" fillId="0" borderId="13" xfId="0" applyNumberFormat="1" applyFont="1" applyFill="1" applyBorder="1" applyAlignment="1" applyProtection="1">
      <alignment vertical="center" wrapText="1"/>
      <protection locked="0"/>
    </xf>
    <xf numFmtId="164" fontId="41" fillId="0" borderId="9" xfId="0" applyNumberFormat="1" applyFont="1" applyFill="1" applyBorder="1" applyAlignment="1" applyProtection="1">
      <alignment horizontal="left" vertical="center"/>
      <protection locked="0"/>
    </xf>
    <xf numFmtId="164" fontId="41"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 fillId="0" borderId="0" xfId="0" applyFont="1" applyFill="1" applyAlignment="1" applyProtection="1">
      <alignment vertical="center"/>
    </xf>
    <xf numFmtId="49" fontId="43"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4" fillId="0" borderId="57"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4" fontId="9" fillId="0" borderId="34" xfId="2" applyNumberFormat="1" applyFont="1" applyFill="1" applyBorder="1" applyAlignment="1" applyProtection="1">
      <alignment horizontal="righ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49" fontId="8" fillId="0" borderId="5" xfId="2" applyNumberFormat="1" applyFont="1" applyFill="1" applyBorder="1" applyAlignment="1" applyProtection="1">
      <alignment horizontal="left" vertical="center" wrapText="1"/>
      <protection locked="0"/>
    </xf>
    <xf numFmtId="49" fontId="8" fillId="0" borderId="4" xfId="2" applyNumberFormat="1" applyFont="1" applyFill="1" applyBorder="1" applyAlignment="1" applyProtection="1">
      <alignment horizontal="left" vertical="center" wrapText="1"/>
      <protection locked="0"/>
    </xf>
    <xf numFmtId="49" fontId="7" fillId="0" borderId="1"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4" fontId="13" fillId="3" borderId="18" xfId="0" applyNumberFormat="1" applyFont="1" applyFill="1" applyBorder="1" applyAlignment="1" applyProtection="1">
      <alignment horizontal="right" vertical="center"/>
      <protection locked="0"/>
    </xf>
    <xf numFmtId="4" fontId="10" fillId="5" borderId="32" xfId="0" applyNumberFormat="1" applyFont="1" applyFill="1" applyBorder="1" applyAlignment="1" applyProtection="1">
      <alignment horizontal="right" vertical="center"/>
      <protection locked="0"/>
    </xf>
    <xf numFmtId="14" fontId="0" fillId="0" borderId="0" xfId="0" applyNumberFormat="1"/>
    <xf numFmtId="0" fontId="1" fillId="0" borderId="0" xfId="0" applyFont="1" applyAlignment="1" applyProtection="1">
      <alignment vertical="center" wrapText="1"/>
      <protection hidden="1"/>
    </xf>
    <xf numFmtId="49" fontId="40" fillId="0" borderId="11" xfId="0" applyNumberFormat="1" applyFont="1" applyFill="1" applyBorder="1" applyAlignment="1" applyProtection="1">
      <alignment horizontal="center" vertical="top" wrapText="1"/>
      <protection locked="0"/>
    </xf>
    <xf numFmtId="0" fontId="46" fillId="0" borderId="0" xfId="0" applyFont="1"/>
    <xf numFmtId="0" fontId="0" fillId="11" borderId="0" xfId="0" applyFill="1"/>
    <xf numFmtId="3" fontId="50" fillId="0" borderId="58" xfId="3" applyNumberFormat="1" applyFont="1" applyFill="1" applyBorder="1" applyAlignment="1">
      <alignment horizontal="center" vertical="center"/>
    </xf>
    <xf numFmtId="3" fontId="50" fillId="0" borderId="58" xfId="3" applyNumberFormat="1" applyFont="1" applyFill="1" applyBorder="1" applyAlignment="1">
      <alignment horizontal="right" vertical="center"/>
    </xf>
    <xf numFmtId="3" fontId="51" fillId="12" borderId="58" xfId="3" applyNumberFormat="1" applyFont="1" applyFill="1" applyBorder="1" applyAlignment="1">
      <alignment horizontal="right" vertical="center"/>
    </xf>
    <xf numFmtId="0" fontId="2" fillId="0" borderId="0" xfId="0" applyFont="1" applyAlignment="1" applyProtection="1">
      <alignment vertical="center"/>
      <protection hidden="1"/>
    </xf>
    <xf numFmtId="0" fontId="2" fillId="0" borderId="0" xfId="0" applyFont="1" applyAlignment="1" applyProtection="1">
      <alignment vertical="center" wrapText="1"/>
      <protection hidden="1"/>
    </xf>
    <xf numFmtId="0" fontId="53" fillId="13" borderId="59" xfId="4" applyFont="1" applyFill="1" applyBorder="1" applyAlignment="1" applyProtection="1">
      <alignment horizontal="center" vertical="center" wrapText="1"/>
    </xf>
    <xf numFmtId="0" fontId="53" fillId="13" borderId="60" xfId="4" applyNumberFormat="1" applyFont="1" applyFill="1" applyBorder="1" applyAlignment="1" applyProtection="1">
      <alignment horizontal="center" vertical="center"/>
    </xf>
    <xf numFmtId="167" fontId="53" fillId="13" borderId="60" xfId="4" applyNumberFormat="1" applyFont="1" applyFill="1" applyBorder="1" applyAlignment="1" applyProtection="1">
      <alignment horizontal="center" vertical="center"/>
    </xf>
    <xf numFmtId="4" fontId="2" fillId="0" borderId="0" xfId="0" applyNumberFormat="1" applyFont="1" applyAlignment="1" applyProtection="1">
      <alignment vertical="center"/>
      <protection hidden="1"/>
    </xf>
    <xf numFmtId="168" fontId="2" fillId="0" borderId="0" xfId="0" applyNumberFormat="1" applyFont="1" applyAlignment="1" applyProtection="1">
      <alignment vertical="center"/>
      <protection hidden="1"/>
    </xf>
    <xf numFmtId="4" fontId="9" fillId="0" borderId="5" xfId="2" applyNumberFormat="1" applyFont="1" applyFill="1" applyBorder="1" applyAlignment="1" applyProtection="1">
      <alignment horizontal="right" vertical="center"/>
      <protection locked="0"/>
    </xf>
    <xf numFmtId="0" fontId="1" fillId="0" borderId="0" xfId="0" applyFont="1" applyBorder="1" applyAlignment="1" applyProtection="1">
      <alignment horizontal="right" vertical="center"/>
      <protection locked="0"/>
    </xf>
    <xf numFmtId="0" fontId="1" fillId="0" borderId="15" xfId="0" applyFont="1" applyBorder="1" applyAlignment="1" applyProtection="1">
      <alignment horizontal="right" vertical="center"/>
      <protection locked="0"/>
    </xf>
    <xf numFmtId="0" fontId="1" fillId="0" borderId="0" xfId="0" applyFont="1" applyFill="1" applyBorder="1" applyAlignment="1" applyProtection="1">
      <alignment vertical="center"/>
      <protection locked="0"/>
    </xf>
    <xf numFmtId="49" fontId="10" fillId="10" borderId="61" xfId="0" applyNumberFormat="1" applyFont="1" applyFill="1" applyBorder="1" applyAlignment="1" applyProtection="1">
      <alignment vertical="center"/>
      <protection locked="0"/>
    </xf>
    <xf numFmtId="49" fontId="10" fillId="10" borderId="62" xfId="0" applyNumberFormat="1" applyFont="1" applyFill="1" applyBorder="1" applyAlignment="1" applyProtection="1">
      <alignment horizontal="left" vertical="center"/>
      <protection locked="0"/>
    </xf>
    <xf numFmtId="49" fontId="10" fillId="10" borderId="62" xfId="0" applyNumberFormat="1" applyFont="1" applyFill="1" applyBorder="1" applyAlignment="1" applyProtection="1">
      <alignment vertical="center"/>
      <protection locked="0"/>
    </xf>
    <xf numFmtId="0" fontId="10" fillId="10" borderId="62" xfId="0" applyFont="1" applyFill="1" applyBorder="1" applyAlignment="1" applyProtection="1">
      <alignment horizontal="center" vertical="center"/>
      <protection locked="0"/>
    </xf>
    <xf numFmtId="165" fontId="10" fillId="10" borderId="62" xfId="0" applyNumberFormat="1" applyFont="1" applyFill="1" applyBorder="1" applyAlignment="1" applyProtection="1">
      <alignment horizontal="right" vertical="center"/>
      <protection locked="0"/>
    </xf>
    <xf numFmtId="4" fontId="10" fillId="10" borderId="63" xfId="0" applyNumberFormat="1" applyFont="1" applyFill="1" applyBorder="1" applyAlignment="1" applyProtection="1">
      <alignment horizontal="right" vertical="center"/>
      <protection locked="0"/>
    </xf>
    <xf numFmtId="49" fontId="8" fillId="3" borderId="5" xfId="2" applyNumberFormat="1" applyFont="1" applyFill="1" applyBorder="1" applyAlignment="1" applyProtection="1">
      <alignment horizontal="left" vertical="center" wrapText="1"/>
      <protection locked="0"/>
    </xf>
    <xf numFmtId="49" fontId="8" fillId="3" borderId="19" xfId="2" applyNumberFormat="1" applyFont="1" applyFill="1" applyBorder="1" applyAlignment="1" applyProtection="1">
      <alignment horizontal="left" vertical="center" wrapText="1" shrinkToFit="1"/>
      <protection locked="0"/>
    </xf>
    <xf numFmtId="49" fontId="55" fillId="0" borderId="13" xfId="0" applyNumberFormat="1" applyFont="1" applyFill="1" applyBorder="1" applyAlignment="1" applyProtection="1">
      <alignment vertical="top" wrapText="1"/>
      <protection locked="0"/>
    </xf>
    <xf numFmtId="14" fontId="56" fillId="0" borderId="52" xfId="0" applyNumberFormat="1" applyFont="1" applyFill="1" applyBorder="1" applyAlignment="1" applyProtection="1">
      <alignment vertical="center"/>
      <protection locked="0"/>
    </xf>
    <xf numFmtId="0" fontId="1" fillId="14" borderId="0" xfId="0" applyFont="1" applyFill="1" applyAlignment="1" applyProtection="1">
      <alignment vertical="center"/>
      <protection locked="0"/>
    </xf>
    <xf numFmtId="49" fontId="10" fillId="14" borderId="61" xfId="0" applyNumberFormat="1" applyFont="1" applyFill="1" applyBorder="1" applyAlignment="1" applyProtection="1">
      <alignment vertical="center"/>
      <protection locked="0"/>
    </xf>
    <xf numFmtId="49" fontId="10" fillId="14" borderId="62" xfId="0" applyNumberFormat="1" applyFont="1" applyFill="1" applyBorder="1" applyAlignment="1" applyProtection="1">
      <alignment horizontal="left" vertical="center"/>
      <protection locked="0"/>
    </xf>
    <xf numFmtId="49" fontId="10" fillId="14" borderId="62" xfId="0" applyNumberFormat="1" applyFont="1" applyFill="1" applyBorder="1" applyAlignment="1" applyProtection="1">
      <alignment vertical="center"/>
      <protection locked="0"/>
    </xf>
    <xf numFmtId="0" fontId="10" fillId="14" borderId="62" xfId="0" applyFont="1" applyFill="1" applyBorder="1" applyAlignment="1" applyProtection="1">
      <alignment horizontal="center" vertical="center"/>
      <protection locked="0"/>
    </xf>
    <xf numFmtId="165" fontId="10" fillId="14" borderId="62" xfId="0" applyNumberFormat="1" applyFont="1" applyFill="1" applyBorder="1" applyAlignment="1" applyProtection="1">
      <alignment horizontal="right" vertical="center"/>
      <protection locked="0"/>
    </xf>
    <xf numFmtId="4" fontId="10" fillId="14" borderId="63" xfId="0" applyNumberFormat="1" applyFont="1" applyFill="1" applyBorder="1" applyAlignment="1" applyProtection="1">
      <alignment horizontal="right" vertical="center"/>
      <protection locked="0"/>
    </xf>
    <xf numFmtId="0" fontId="10" fillId="14" borderId="62" xfId="0" applyNumberFormat="1" applyFont="1" applyFill="1" applyBorder="1" applyAlignment="1" applyProtection="1">
      <alignment horizontal="left" vertical="center"/>
      <protection locked="0"/>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4" fontId="10" fillId="0" borderId="8" xfId="0" applyNumberFormat="1" applyFont="1" applyFill="1" applyBorder="1" applyAlignment="1" applyProtection="1">
      <alignment horizontal="left" vertical="center"/>
      <protection hidden="1"/>
    </xf>
    <xf numFmtId="164" fontId="10" fillId="0" borderId="11" xfId="0" applyNumberFormat="1" applyFont="1" applyFill="1" applyBorder="1" applyAlignment="1" applyProtection="1">
      <alignment horizontal="left" vertical="center"/>
      <protection hidden="1"/>
    </xf>
    <xf numFmtId="164"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7" fillId="0" borderId="0" xfId="0" applyNumberFormat="1" applyFont="1" applyFill="1" applyBorder="1" applyAlignment="1" applyProtection="1">
      <alignment horizontal="left" vertical="center"/>
      <protection locked="0"/>
    </xf>
    <xf numFmtId="49" fontId="47" fillId="0" borderId="39" xfId="0" applyNumberFormat="1" applyFont="1" applyFill="1" applyBorder="1" applyAlignment="1" applyProtection="1">
      <alignment horizontal="left" vertical="center"/>
      <protection locked="0"/>
    </xf>
    <xf numFmtId="49" fontId="54" fillId="0" borderId="13" xfId="0" applyNumberFormat="1" applyFont="1" applyFill="1" applyBorder="1" applyAlignment="1" applyProtection="1">
      <alignment horizontal="left" vertical="top"/>
      <protection locked="0"/>
    </xf>
    <xf numFmtId="0" fontId="43" fillId="0" borderId="56" xfId="0" applyFont="1" applyFill="1" applyBorder="1" applyAlignment="1" applyProtection="1">
      <alignment horizontal="left" vertical="top" wrapText="1"/>
      <protection hidden="1"/>
    </xf>
    <xf numFmtId="0" fontId="43"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5">
    <cellStyle name="Normální" xfId="0" builtinId="0"/>
    <cellStyle name="Normální 2" xfId="1" xr:uid="{00000000-0005-0000-0000-000001000000}"/>
    <cellStyle name="Normální 3" xfId="2" xr:uid="{00000000-0005-0000-0000-000002000000}"/>
    <cellStyle name="normální_POL.XLS" xfId="4" xr:uid="{00000000-0005-0000-0000-000003000000}"/>
    <cellStyle name="normální_SOxxxxxx" xfId="3" xr:uid="{00000000-0005-0000-0000-000004000000}"/>
  </cellStyles>
  <dxfs count="508">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rgb="FFFF0000"/>
      </fon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F8E5"/>
      <color rgb="FFDF572D"/>
      <color rgb="FFFF7C80"/>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S175"/>
  <sheetViews>
    <sheetView tabSelected="1" view="pageBreakPreview" zoomScale="85" zoomScaleNormal="85" zoomScaleSheetLayoutView="85" workbookViewId="0">
      <pane xSplit="3" ySplit="12" topLeftCell="D13" activePane="bottomRight" state="frozen"/>
      <selection pane="topRight" activeCell="D1" sqref="D1"/>
      <selection pane="bottomLeft" activeCell="A13" sqref="A13"/>
      <selection pane="bottomRight" activeCell="K13" sqref="K13"/>
    </sheetView>
  </sheetViews>
  <sheetFormatPr defaultColWidth="9.08984375" defaultRowHeight="10" x14ac:dyDescent="0.2"/>
  <cols>
    <col min="1" max="1" width="9.54296875" style="8" customWidth="1"/>
    <col min="2" max="2" width="8.54296875" style="8" customWidth="1"/>
    <col min="3" max="3" width="10.54296875" style="8" customWidth="1"/>
    <col min="4" max="4" width="10" style="8" customWidth="1"/>
    <col min="5" max="5" width="11.453125" style="8" customWidth="1"/>
    <col min="6" max="6" width="74.08984375" style="8" customWidth="1"/>
    <col min="7" max="7" width="9" style="9" customWidth="1"/>
    <col min="8" max="8" width="13" style="9" customWidth="1"/>
    <col min="9" max="9" width="10.90625" style="9" customWidth="1"/>
    <col min="10" max="10" width="10.08984375" style="9" customWidth="1"/>
    <col min="11" max="11" width="12.90625" style="9" customWidth="1"/>
    <col min="12" max="12" width="19" style="9" customWidth="1"/>
    <col min="13" max="13" width="11" style="8" customWidth="1"/>
    <col min="14" max="14" width="15" style="8" customWidth="1"/>
    <col min="15" max="15" width="21.54296875" style="8" customWidth="1"/>
    <col min="16" max="16" width="9.08984375" style="8"/>
    <col min="17" max="17" width="15.36328125" style="8" customWidth="1"/>
    <col min="18" max="16384" width="9.08984375" style="8"/>
  </cols>
  <sheetData>
    <row r="1" spans="1:19" s="13" customFormat="1" ht="30.75" customHeight="1" thickTop="1" thickBot="1" x14ac:dyDescent="0.4">
      <c r="A1" s="87" t="s">
        <v>90</v>
      </c>
      <c r="B1" s="137" t="s">
        <v>133</v>
      </c>
      <c r="C1" s="138"/>
      <c r="D1" s="74"/>
      <c r="E1" s="74"/>
      <c r="F1" s="76" t="s">
        <v>81</v>
      </c>
      <c r="G1" s="74"/>
      <c r="H1" s="75"/>
      <c r="I1" s="41"/>
      <c r="J1" s="42"/>
      <c r="K1" s="42"/>
      <c r="L1" s="43" t="str">
        <f>D3</f>
        <v>SO 380</v>
      </c>
      <c r="M1" s="91" t="s">
        <v>119</v>
      </c>
      <c r="N1" s="92">
        <v>1</v>
      </c>
      <c r="O1" s="93">
        <f>K2/N1</f>
        <v>0</v>
      </c>
      <c r="P1" s="94"/>
      <c r="Q1" s="95" t="s">
        <v>123</v>
      </c>
      <c r="R1" s="95"/>
    </row>
    <row r="2" spans="1:19" s="13" customFormat="1" ht="57" customHeight="1" thickTop="1" thickBot="1" x14ac:dyDescent="0.4">
      <c r="B2" s="161" t="s">
        <v>9</v>
      </c>
      <c r="C2" s="162"/>
      <c r="D2" s="45"/>
      <c r="E2" s="46"/>
      <c r="F2" s="88" t="s">
        <v>134</v>
      </c>
      <c r="G2" s="44"/>
      <c r="H2" s="73"/>
      <c r="I2" s="163" t="s">
        <v>24</v>
      </c>
      <c r="J2" s="164"/>
      <c r="K2" s="139">
        <f>SUMIFS(L:L,B:B,"SOUČET")</f>
        <v>0</v>
      </c>
      <c r="L2" s="140"/>
      <c r="M2" s="96" t="s">
        <v>120</v>
      </c>
      <c r="N2" s="97" t="s">
        <v>121</v>
      </c>
      <c r="O2" s="98" t="s">
        <v>122</v>
      </c>
      <c r="Q2" s="99">
        <f>SUMIFS(L:L,A:A,"P")</f>
        <v>0</v>
      </c>
      <c r="R2" s="99"/>
      <c r="S2" s="94"/>
    </row>
    <row r="3" spans="1:19" s="13" customFormat="1" ht="42.75" customHeight="1" thickTop="1" thickBot="1" x14ac:dyDescent="0.4">
      <c r="B3" s="28" t="s">
        <v>30</v>
      </c>
      <c r="C3" s="29"/>
      <c r="D3" s="136" t="s">
        <v>242</v>
      </c>
      <c r="E3" s="136"/>
      <c r="F3" s="113" t="s">
        <v>137</v>
      </c>
      <c r="G3" s="47"/>
      <c r="H3" s="48"/>
      <c r="I3" s="56"/>
      <c r="J3" s="55"/>
      <c r="K3" s="123"/>
      <c r="L3" s="124"/>
      <c r="Q3" s="100">
        <f>$K$2-Q2</f>
        <v>0</v>
      </c>
      <c r="R3" s="100"/>
      <c r="S3" s="94" t="s">
        <v>125</v>
      </c>
    </row>
    <row r="4" spans="1:19" s="13" customFormat="1" ht="18" customHeight="1" thickTop="1" x14ac:dyDescent="0.35">
      <c r="B4" s="145" t="s">
        <v>18</v>
      </c>
      <c r="C4" s="146"/>
      <c r="D4" s="126"/>
      <c r="E4" s="67" t="s">
        <v>77</v>
      </c>
      <c r="F4" s="4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Silnoproudá technologie včetně DŘT</v>
      </c>
      <c r="G4" s="38"/>
      <c r="H4" s="39"/>
      <c r="I4" s="158" t="s">
        <v>26</v>
      </c>
      <c r="J4" s="159"/>
      <c r="K4" s="65"/>
      <c r="L4" s="66"/>
      <c r="Q4" s="13" t="s">
        <v>126</v>
      </c>
    </row>
    <row r="5" spans="1:19" s="13" customFormat="1" ht="18" customHeight="1" x14ac:dyDescent="0.35">
      <c r="B5" s="11" t="s">
        <v>25</v>
      </c>
      <c r="C5" s="10"/>
      <c r="D5" s="10"/>
      <c r="E5" s="67" t="s">
        <v>99</v>
      </c>
      <c r="F5" s="147" t="str">
        <f>IF((E5="Stádium 2"),"  Dokumentace pro územní řízení - DUR",(IF((E5="Stádium 3"),"  Projektová dokumentace (DOS/DSP)","")))</f>
        <v xml:space="preserve">  Projektová dokumentace (DOS/DSP)</v>
      </c>
      <c r="G5" s="147"/>
      <c r="H5" s="148"/>
      <c r="I5" s="125" t="s">
        <v>100</v>
      </c>
      <c r="J5" s="126"/>
      <c r="K5" s="64" t="s">
        <v>136</v>
      </c>
      <c r="L5" s="49"/>
    </row>
    <row r="6" spans="1:19" s="13" customFormat="1" ht="18" customHeight="1" x14ac:dyDescent="0.3">
      <c r="B6" s="11" t="s">
        <v>17</v>
      </c>
      <c r="C6" s="10"/>
      <c r="D6" s="10"/>
      <c r="E6" s="64" t="s">
        <v>97</v>
      </c>
      <c r="F6" s="127"/>
      <c r="G6" s="127"/>
      <c r="H6" s="128"/>
      <c r="I6" s="125" t="s">
        <v>20</v>
      </c>
      <c r="J6" s="126"/>
      <c r="K6" s="64" t="s">
        <v>135</v>
      </c>
      <c r="L6" s="49"/>
      <c r="O6" s="53"/>
    </row>
    <row r="7" spans="1:19" s="13" customFormat="1" ht="18" customHeight="1" x14ac:dyDescent="0.25">
      <c r="B7" s="149" t="s">
        <v>21</v>
      </c>
      <c r="C7" s="150"/>
      <c r="D7" s="150"/>
      <c r="E7" s="68">
        <v>43586</v>
      </c>
      <c r="F7" s="129" t="s">
        <v>16</v>
      </c>
      <c r="G7" s="130"/>
      <c r="H7" s="131"/>
      <c r="I7" s="157" t="s">
        <v>23</v>
      </c>
      <c r="J7" s="146"/>
      <c r="K7" s="63">
        <v>2018</v>
      </c>
      <c r="L7" s="50"/>
      <c r="O7" s="54"/>
    </row>
    <row r="8" spans="1:19" s="13" customFormat="1" ht="19.5" customHeight="1" thickBot="1" x14ac:dyDescent="0.4">
      <c r="B8" s="132" t="s">
        <v>22</v>
      </c>
      <c r="C8" s="133"/>
      <c r="D8" s="133"/>
      <c r="E8" s="69">
        <v>44180</v>
      </c>
      <c r="F8" s="58" t="s">
        <v>98</v>
      </c>
      <c r="G8" s="134" t="s">
        <v>138</v>
      </c>
      <c r="H8" s="135"/>
      <c r="I8" s="160" t="s">
        <v>15</v>
      </c>
      <c r="J8" s="150"/>
      <c r="K8" s="114">
        <v>43490</v>
      </c>
      <c r="L8" s="51"/>
    </row>
    <row r="9" spans="1:19" s="13" customFormat="1" ht="9.75" customHeight="1" x14ac:dyDescent="0.35">
      <c r="B9" s="155" t="str">
        <f>F2</f>
        <v>Modernizace TNS Týniště nad Orlicí (Voklik)</v>
      </c>
      <c r="C9" s="156"/>
      <c r="D9" s="156"/>
      <c r="E9" s="156"/>
      <c r="F9" s="156"/>
      <c r="G9" s="156"/>
      <c r="H9" s="156"/>
      <c r="I9" s="156"/>
      <c r="J9" s="156"/>
      <c r="K9" s="19" t="str">
        <f>$I$5</f>
        <v>ISPROFOND:</v>
      </c>
      <c r="L9" s="52" t="str">
        <f>K5</f>
        <v>5523720005</v>
      </c>
    </row>
    <row r="10" spans="1:19" s="13" customFormat="1" ht="15" customHeight="1" x14ac:dyDescent="0.35">
      <c r="B10" s="151" t="s">
        <v>10</v>
      </c>
      <c r="C10" s="143" t="s">
        <v>0</v>
      </c>
      <c r="D10" s="143" t="s">
        <v>1</v>
      </c>
      <c r="E10" s="143" t="s">
        <v>11</v>
      </c>
      <c r="F10" s="153" t="s">
        <v>27</v>
      </c>
      <c r="G10" s="153" t="s">
        <v>2</v>
      </c>
      <c r="H10" s="153" t="s">
        <v>3</v>
      </c>
      <c r="I10" s="143" t="s">
        <v>12</v>
      </c>
      <c r="J10" s="143" t="s">
        <v>13</v>
      </c>
      <c r="K10" s="141" t="s">
        <v>89</v>
      </c>
      <c r="L10" s="142"/>
    </row>
    <row r="11" spans="1:19" s="13" customFormat="1" ht="15" customHeight="1" x14ac:dyDescent="0.35">
      <c r="B11" s="151"/>
      <c r="C11" s="143"/>
      <c r="D11" s="143"/>
      <c r="E11" s="143"/>
      <c r="F11" s="153"/>
      <c r="G11" s="153"/>
      <c r="H11" s="153"/>
      <c r="I11" s="143"/>
      <c r="J11" s="143"/>
      <c r="K11" s="141"/>
      <c r="L11" s="142"/>
    </row>
    <row r="12" spans="1:19" s="13" customFormat="1" ht="12.75" customHeight="1" thickBot="1" x14ac:dyDescent="0.4">
      <c r="B12" s="152"/>
      <c r="C12" s="144"/>
      <c r="D12" s="144"/>
      <c r="E12" s="144"/>
      <c r="F12" s="154"/>
      <c r="G12" s="154"/>
      <c r="H12" s="154"/>
      <c r="I12" s="144"/>
      <c r="J12" s="144"/>
      <c r="K12" s="20" t="s">
        <v>14</v>
      </c>
      <c r="L12" s="21" t="s">
        <v>4</v>
      </c>
    </row>
    <row r="13" spans="1:19" s="1" customFormat="1" ht="13.5" thickBot="1" x14ac:dyDescent="0.4">
      <c r="A13" s="71" t="s">
        <v>29</v>
      </c>
      <c r="B13" s="105" t="s">
        <v>19</v>
      </c>
      <c r="C13" s="106" t="s">
        <v>190</v>
      </c>
      <c r="D13" s="107"/>
      <c r="E13" s="107"/>
      <c r="F13" s="106" t="s">
        <v>191</v>
      </c>
      <c r="G13" s="108"/>
      <c r="H13" s="108"/>
      <c r="I13" s="108"/>
      <c r="J13" s="109"/>
      <c r="K13" s="108"/>
      <c r="L13" s="110"/>
    </row>
    <row r="14" spans="1:19" s="104" customFormat="1" ht="11" thickBot="1" x14ac:dyDescent="0.4">
      <c r="A14" s="72" t="s">
        <v>6</v>
      </c>
      <c r="B14" s="78">
        <f>1+MAX($B$13:B13)</f>
        <v>1</v>
      </c>
      <c r="C14" s="59" t="s">
        <v>139</v>
      </c>
      <c r="D14" s="79"/>
      <c r="E14" s="59" t="s">
        <v>140</v>
      </c>
      <c r="F14" s="111" t="s">
        <v>141</v>
      </c>
      <c r="G14" s="59" t="s">
        <v>142</v>
      </c>
      <c r="H14" s="60">
        <v>540</v>
      </c>
      <c r="I14" s="83"/>
      <c r="J14" s="61" t="str">
        <f>IF(ISNUMBER(I14),ROUND(H14*I14,3),"")</f>
        <v/>
      </c>
      <c r="K14" s="101"/>
      <c r="L14" s="77">
        <f>ROUND(H14*K14,2)</f>
        <v>0</v>
      </c>
    </row>
    <row r="15" spans="1:19" s="104" customFormat="1" x14ac:dyDescent="0.35">
      <c r="A15" s="72" t="s">
        <v>5</v>
      </c>
      <c r="B15" s="15"/>
      <c r="C15" s="12"/>
      <c r="D15" s="12"/>
      <c r="E15" s="12"/>
      <c r="F15" s="81"/>
      <c r="G15" s="6"/>
      <c r="H15" s="6"/>
      <c r="I15" s="6"/>
      <c r="J15" s="6"/>
      <c r="K15" s="102"/>
      <c r="L15" s="16"/>
    </row>
    <row r="16" spans="1:19" s="104" customFormat="1" x14ac:dyDescent="0.35">
      <c r="A16" s="72" t="s">
        <v>7</v>
      </c>
      <c r="B16" s="15"/>
      <c r="C16" s="12"/>
      <c r="D16" s="12"/>
      <c r="E16" s="12"/>
      <c r="F16" s="82"/>
      <c r="G16" s="6"/>
      <c r="H16" s="6"/>
      <c r="I16" s="6"/>
      <c r="J16" s="6"/>
      <c r="K16" s="102"/>
      <c r="L16" s="16"/>
    </row>
    <row r="17" spans="1:12" s="104" customFormat="1" ht="10.5" thickBot="1" x14ac:dyDescent="0.4">
      <c r="A17" s="72" t="s">
        <v>8</v>
      </c>
      <c r="B17" s="17"/>
      <c r="C17" s="14"/>
      <c r="D17" s="14"/>
      <c r="E17" s="14"/>
      <c r="F17" s="112" t="s">
        <v>130</v>
      </c>
      <c r="G17" s="7"/>
      <c r="H17" s="7"/>
      <c r="I17" s="7"/>
      <c r="J17" s="7"/>
      <c r="K17" s="103"/>
      <c r="L17" s="18"/>
    </row>
    <row r="18" spans="1:12" s="104" customFormat="1" ht="11" thickBot="1" x14ac:dyDescent="0.4">
      <c r="A18" s="72" t="s">
        <v>6</v>
      </c>
      <c r="B18" s="78">
        <f>1+MAX($B$13:B17)</f>
        <v>2</v>
      </c>
      <c r="C18" s="59" t="s">
        <v>143</v>
      </c>
      <c r="D18" s="79"/>
      <c r="E18" s="59" t="s">
        <v>140</v>
      </c>
      <c r="F18" s="111" t="s">
        <v>144</v>
      </c>
      <c r="G18" s="59" t="s">
        <v>142</v>
      </c>
      <c r="H18" s="60">
        <v>6000</v>
      </c>
      <c r="I18" s="83"/>
      <c r="J18" s="60" t="str">
        <f>IF(ISNUMBER(I18),ROUND(H18*I18,3),"")</f>
        <v/>
      </c>
      <c r="K18" s="62"/>
      <c r="L18" s="77">
        <f>ROUND(H18*K18,2)</f>
        <v>0</v>
      </c>
    </row>
    <row r="19" spans="1:12" s="104" customFormat="1" x14ac:dyDescent="0.35">
      <c r="A19" s="72" t="s">
        <v>5</v>
      </c>
      <c r="B19" s="15"/>
      <c r="C19" s="12"/>
      <c r="D19" s="12"/>
      <c r="E19" s="12"/>
      <c r="F19" s="81"/>
      <c r="G19" s="6"/>
      <c r="H19" s="6"/>
      <c r="I19" s="6"/>
      <c r="J19" s="6"/>
      <c r="K19" s="6"/>
      <c r="L19" s="16"/>
    </row>
    <row r="20" spans="1:12" s="104" customFormat="1" x14ac:dyDescent="0.35">
      <c r="A20" s="72" t="s">
        <v>7</v>
      </c>
      <c r="B20" s="15"/>
      <c r="C20" s="12"/>
      <c r="D20" s="12"/>
      <c r="E20" s="12"/>
      <c r="F20" s="82"/>
      <c r="G20" s="6"/>
      <c r="H20" s="6"/>
      <c r="I20" s="6"/>
      <c r="J20" s="6"/>
      <c r="K20" s="6"/>
      <c r="L20" s="16"/>
    </row>
    <row r="21" spans="1:12" s="104" customFormat="1" ht="10.5" thickBot="1" x14ac:dyDescent="0.4">
      <c r="A21" s="72" t="s">
        <v>8</v>
      </c>
      <c r="B21" s="17"/>
      <c r="C21" s="14"/>
      <c r="D21" s="14"/>
      <c r="E21" s="14"/>
      <c r="F21" s="112" t="s">
        <v>130</v>
      </c>
      <c r="G21" s="7"/>
      <c r="H21" s="7"/>
      <c r="I21" s="7"/>
      <c r="J21" s="7"/>
      <c r="K21" s="7"/>
      <c r="L21" s="18"/>
    </row>
    <row r="22" spans="1:12" s="104" customFormat="1" ht="11" thickBot="1" x14ac:dyDescent="0.4">
      <c r="A22" s="72" t="s">
        <v>6</v>
      </c>
      <c r="B22" s="78">
        <f>1+MAX($B$13:B21)</f>
        <v>3</v>
      </c>
      <c r="C22" s="59" t="s">
        <v>145</v>
      </c>
      <c r="D22" s="79"/>
      <c r="E22" s="59" t="s">
        <v>140</v>
      </c>
      <c r="F22" s="111" t="s">
        <v>146</v>
      </c>
      <c r="G22" s="59" t="s">
        <v>147</v>
      </c>
      <c r="H22" s="60">
        <v>30</v>
      </c>
      <c r="I22" s="83"/>
      <c r="J22" s="60" t="str">
        <f>IF(ISNUMBER(I22),ROUND(H22*I22,3),"")</f>
        <v/>
      </c>
      <c r="K22" s="62"/>
      <c r="L22" s="77">
        <f>ROUND(H22*K22,2)</f>
        <v>0</v>
      </c>
    </row>
    <row r="23" spans="1:12" s="104" customFormat="1" x14ac:dyDescent="0.35">
      <c r="A23" s="72" t="s">
        <v>5</v>
      </c>
      <c r="B23" s="15"/>
      <c r="C23" s="12"/>
      <c r="D23" s="12"/>
      <c r="E23" s="12"/>
      <c r="F23" s="81"/>
      <c r="G23" s="6"/>
      <c r="H23" s="6"/>
      <c r="I23" s="6"/>
      <c r="J23" s="6"/>
      <c r="K23" s="6"/>
      <c r="L23" s="16"/>
    </row>
    <row r="24" spans="1:12" s="104" customFormat="1" x14ac:dyDescent="0.35">
      <c r="A24" s="72" t="s">
        <v>7</v>
      </c>
      <c r="B24" s="15"/>
      <c r="C24" s="12"/>
      <c r="D24" s="12"/>
      <c r="E24" s="12"/>
      <c r="F24" s="82"/>
      <c r="G24" s="6"/>
      <c r="H24" s="6"/>
      <c r="I24" s="6"/>
      <c r="J24" s="6"/>
      <c r="K24" s="6"/>
      <c r="L24" s="16"/>
    </row>
    <row r="25" spans="1:12" s="104" customFormat="1" ht="10.5" thickBot="1" x14ac:dyDescent="0.4">
      <c r="A25" s="72" t="s">
        <v>8</v>
      </c>
      <c r="B25" s="17"/>
      <c r="C25" s="14"/>
      <c r="D25" s="14"/>
      <c r="E25" s="14"/>
      <c r="F25" s="112" t="s">
        <v>130</v>
      </c>
      <c r="G25" s="7"/>
      <c r="H25" s="7"/>
      <c r="I25" s="7"/>
      <c r="J25" s="7"/>
      <c r="K25" s="7"/>
      <c r="L25" s="18"/>
    </row>
    <row r="26" spans="1:12" s="104" customFormat="1" ht="11" thickBot="1" x14ac:dyDescent="0.4">
      <c r="A26" s="72" t="s">
        <v>6</v>
      </c>
      <c r="B26" s="78">
        <f>1+MAX($B$13:B25)</f>
        <v>4</v>
      </c>
      <c r="C26" s="59" t="s">
        <v>148</v>
      </c>
      <c r="D26" s="79"/>
      <c r="E26" s="59" t="s">
        <v>140</v>
      </c>
      <c r="F26" s="111" t="s">
        <v>149</v>
      </c>
      <c r="G26" s="59" t="s">
        <v>147</v>
      </c>
      <c r="H26" s="60">
        <v>7</v>
      </c>
      <c r="I26" s="83"/>
      <c r="J26" s="60" t="str">
        <f>IF(ISNUMBER(I26),ROUND(H26*I26,3),"")</f>
        <v/>
      </c>
      <c r="K26" s="62"/>
      <c r="L26" s="77">
        <f>ROUND(H26*K26,2)</f>
        <v>0</v>
      </c>
    </row>
    <row r="27" spans="1:12" s="104" customFormat="1" x14ac:dyDescent="0.35">
      <c r="A27" s="72" t="s">
        <v>5</v>
      </c>
      <c r="B27" s="15"/>
      <c r="C27" s="12"/>
      <c r="D27" s="12"/>
      <c r="E27" s="12"/>
      <c r="F27" s="81"/>
      <c r="G27" s="6"/>
      <c r="H27" s="6"/>
      <c r="I27" s="6"/>
      <c r="J27" s="6"/>
      <c r="K27" s="6"/>
      <c r="L27" s="16"/>
    </row>
    <row r="28" spans="1:12" s="104" customFormat="1" x14ac:dyDescent="0.35">
      <c r="A28" s="72" t="s">
        <v>7</v>
      </c>
      <c r="B28" s="15"/>
      <c r="C28" s="12"/>
      <c r="D28" s="12"/>
      <c r="E28" s="12"/>
      <c r="F28" s="82"/>
      <c r="G28" s="6"/>
      <c r="H28" s="6"/>
      <c r="I28" s="6"/>
      <c r="J28" s="6"/>
      <c r="K28" s="6"/>
      <c r="L28" s="16"/>
    </row>
    <row r="29" spans="1:12" s="104" customFormat="1" ht="10.5" thickBot="1" x14ac:dyDescent="0.4">
      <c r="A29" s="72" t="s">
        <v>8</v>
      </c>
      <c r="B29" s="17"/>
      <c r="C29" s="14"/>
      <c r="D29" s="14"/>
      <c r="E29" s="14"/>
      <c r="F29" s="112" t="s">
        <v>130</v>
      </c>
      <c r="G29" s="7"/>
      <c r="H29" s="7"/>
      <c r="I29" s="7"/>
      <c r="J29" s="7"/>
      <c r="K29" s="7"/>
      <c r="L29" s="18"/>
    </row>
    <row r="30" spans="1:12" s="104" customFormat="1" ht="11" thickBot="1" x14ac:dyDescent="0.4">
      <c r="A30" s="72" t="s">
        <v>6</v>
      </c>
      <c r="B30" s="78">
        <f>1+MAX($B$13:B29)</f>
        <v>5</v>
      </c>
      <c r="C30" s="59" t="s">
        <v>150</v>
      </c>
      <c r="D30" s="79"/>
      <c r="E30" s="59" t="s">
        <v>140</v>
      </c>
      <c r="F30" s="111" t="s">
        <v>151</v>
      </c>
      <c r="G30" s="59" t="s">
        <v>147</v>
      </c>
      <c r="H30" s="60">
        <v>600</v>
      </c>
      <c r="I30" s="83"/>
      <c r="J30" s="60" t="str">
        <f>IF(ISNUMBER(I30),ROUND(H30*I30,3),"")</f>
        <v/>
      </c>
      <c r="K30" s="62"/>
      <c r="L30" s="77">
        <f>ROUND(H30*K30,2)</f>
        <v>0</v>
      </c>
    </row>
    <row r="31" spans="1:12" s="104" customFormat="1" x14ac:dyDescent="0.35">
      <c r="A31" s="72" t="s">
        <v>5</v>
      </c>
      <c r="B31" s="15"/>
      <c r="C31" s="12"/>
      <c r="D31" s="12"/>
      <c r="E31" s="12"/>
      <c r="F31" s="81"/>
      <c r="G31" s="6"/>
      <c r="H31" s="6"/>
      <c r="I31" s="6"/>
      <c r="J31" s="6"/>
      <c r="K31" s="6"/>
      <c r="L31" s="16"/>
    </row>
    <row r="32" spans="1:12" s="104" customFormat="1" x14ac:dyDescent="0.35">
      <c r="A32" s="72" t="s">
        <v>7</v>
      </c>
      <c r="B32" s="15"/>
      <c r="C32" s="12"/>
      <c r="D32" s="12"/>
      <c r="E32" s="12"/>
      <c r="F32" s="82"/>
      <c r="G32" s="6"/>
      <c r="H32" s="6"/>
      <c r="I32" s="6"/>
      <c r="J32" s="6"/>
      <c r="K32" s="6"/>
      <c r="L32" s="16"/>
    </row>
    <row r="33" spans="1:12" s="104" customFormat="1" ht="10.5" thickBot="1" x14ac:dyDescent="0.4">
      <c r="A33" s="72" t="s">
        <v>8</v>
      </c>
      <c r="B33" s="17"/>
      <c r="C33" s="14"/>
      <c r="D33" s="14"/>
      <c r="E33" s="14"/>
      <c r="F33" s="112" t="s">
        <v>130</v>
      </c>
      <c r="G33" s="7"/>
      <c r="H33" s="7"/>
      <c r="I33" s="7"/>
      <c r="J33" s="7"/>
      <c r="K33" s="7"/>
      <c r="L33" s="18"/>
    </row>
    <row r="34" spans="1:12" s="104" customFormat="1" ht="11" thickBot="1" x14ac:dyDescent="0.4">
      <c r="A34" s="72" t="s">
        <v>6</v>
      </c>
      <c r="B34" s="78">
        <f>1+MAX($B$13:B33)</f>
        <v>6</v>
      </c>
      <c r="C34" s="59" t="s">
        <v>152</v>
      </c>
      <c r="D34" s="79"/>
      <c r="E34" s="59" t="s">
        <v>140</v>
      </c>
      <c r="F34" s="111" t="s">
        <v>153</v>
      </c>
      <c r="G34" s="59" t="s">
        <v>147</v>
      </c>
      <c r="H34" s="60">
        <v>40</v>
      </c>
      <c r="I34" s="83"/>
      <c r="J34" s="60" t="str">
        <f>IF(ISNUMBER(I34),ROUND(H34*I34,3),"")</f>
        <v/>
      </c>
      <c r="K34" s="62"/>
      <c r="L34" s="77">
        <f>ROUND(H34*K34,2)</f>
        <v>0</v>
      </c>
    </row>
    <row r="35" spans="1:12" s="104" customFormat="1" x14ac:dyDescent="0.35">
      <c r="A35" s="72" t="s">
        <v>5</v>
      </c>
      <c r="B35" s="15"/>
      <c r="C35" s="12"/>
      <c r="D35" s="12"/>
      <c r="E35" s="12"/>
      <c r="F35" s="81"/>
      <c r="G35" s="6"/>
      <c r="H35" s="6"/>
      <c r="I35" s="6"/>
      <c r="J35" s="6"/>
      <c r="K35" s="6"/>
      <c r="L35" s="16"/>
    </row>
    <row r="36" spans="1:12" s="104" customFormat="1" x14ac:dyDescent="0.35">
      <c r="A36" s="72" t="s">
        <v>7</v>
      </c>
      <c r="B36" s="15"/>
      <c r="C36" s="12"/>
      <c r="D36" s="12"/>
      <c r="E36" s="12"/>
      <c r="F36" s="82"/>
      <c r="G36" s="6"/>
      <c r="H36" s="6"/>
      <c r="I36" s="6"/>
      <c r="J36" s="6"/>
      <c r="K36" s="6"/>
      <c r="L36" s="16"/>
    </row>
    <row r="37" spans="1:12" s="104" customFormat="1" ht="10.5" thickBot="1" x14ac:dyDescent="0.4">
      <c r="A37" s="72" t="s">
        <v>8</v>
      </c>
      <c r="B37" s="17"/>
      <c r="C37" s="14"/>
      <c r="D37" s="14"/>
      <c r="E37" s="14"/>
      <c r="F37" s="112" t="s">
        <v>130</v>
      </c>
      <c r="G37" s="7"/>
      <c r="H37" s="7"/>
      <c r="I37" s="7"/>
      <c r="J37" s="7"/>
      <c r="K37" s="7"/>
      <c r="L37" s="18"/>
    </row>
    <row r="38" spans="1:12" s="104" customFormat="1" ht="11" thickBot="1" x14ac:dyDescent="0.4">
      <c r="A38" s="72" t="s">
        <v>6</v>
      </c>
      <c r="B38" s="78">
        <f>1+MAX($B$13:B37)</f>
        <v>7</v>
      </c>
      <c r="C38" s="59" t="s">
        <v>154</v>
      </c>
      <c r="D38" s="79"/>
      <c r="E38" s="59" t="s">
        <v>140</v>
      </c>
      <c r="F38" s="111" t="s">
        <v>155</v>
      </c>
      <c r="G38" s="59" t="s">
        <v>147</v>
      </c>
      <c r="H38" s="60">
        <v>300</v>
      </c>
      <c r="I38" s="83"/>
      <c r="J38" s="60" t="str">
        <f>IF(ISNUMBER(I38),ROUND(H38*I38,3),"")</f>
        <v/>
      </c>
      <c r="K38" s="62"/>
      <c r="L38" s="77">
        <f>ROUND(H38*K38,2)</f>
        <v>0</v>
      </c>
    </row>
    <row r="39" spans="1:12" s="104" customFormat="1" x14ac:dyDescent="0.35">
      <c r="A39" s="72" t="s">
        <v>5</v>
      </c>
      <c r="B39" s="15"/>
      <c r="C39" s="12"/>
      <c r="D39" s="12"/>
      <c r="E39" s="12"/>
      <c r="F39" s="81"/>
      <c r="G39" s="6"/>
      <c r="H39" s="6"/>
      <c r="I39" s="6"/>
      <c r="J39" s="6"/>
      <c r="K39" s="6"/>
      <c r="L39" s="16"/>
    </row>
    <row r="40" spans="1:12" s="104" customFormat="1" x14ac:dyDescent="0.35">
      <c r="A40" s="72" t="s">
        <v>7</v>
      </c>
      <c r="B40" s="15"/>
      <c r="C40" s="12"/>
      <c r="D40" s="12"/>
      <c r="E40" s="12"/>
      <c r="F40" s="82"/>
      <c r="G40" s="6"/>
      <c r="H40" s="6"/>
      <c r="I40" s="6"/>
      <c r="J40" s="6"/>
      <c r="K40" s="6"/>
      <c r="L40" s="16"/>
    </row>
    <row r="41" spans="1:12" s="104" customFormat="1" ht="10.5" thickBot="1" x14ac:dyDescent="0.4">
      <c r="A41" s="72" t="s">
        <v>8</v>
      </c>
      <c r="B41" s="17"/>
      <c r="C41" s="14"/>
      <c r="D41" s="14"/>
      <c r="E41" s="14"/>
      <c r="F41" s="112" t="s">
        <v>130</v>
      </c>
      <c r="G41" s="7"/>
      <c r="H41" s="7"/>
      <c r="I41" s="7"/>
      <c r="J41" s="7"/>
      <c r="K41" s="7"/>
      <c r="L41" s="18"/>
    </row>
    <row r="42" spans="1:12" s="104" customFormat="1" ht="11" thickBot="1" x14ac:dyDescent="0.4">
      <c r="A42" s="72" t="s">
        <v>6</v>
      </c>
      <c r="B42" s="78">
        <f>1+MAX($B$13:B41)</f>
        <v>8</v>
      </c>
      <c r="C42" s="59" t="s">
        <v>156</v>
      </c>
      <c r="D42" s="79"/>
      <c r="E42" s="59" t="s">
        <v>140</v>
      </c>
      <c r="F42" s="111" t="s">
        <v>157</v>
      </c>
      <c r="G42" s="59" t="s">
        <v>158</v>
      </c>
      <c r="H42" s="60">
        <v>120</v>
      </c>
      <c r="I42" s="83"/>
      <c r="J42" s="60" t="str">
        <f>IF(ISNUMBER(I42),ROUND(H42*I42,3),"")</f>
        <v/>
      </c>
      <c r="K42" s="62"/>
      <c r="L42" s="77">
        <f>ROUND(H42*K42,2)</f>
        <v>0</v>
      </c>
    </row>
    <row r="43" spans="1:12" s="104" customFormat="1" x14ac:dyDescent="0.35">
      <c r="A43" s="72" t="s">
        <v>5</v>
      </c>
      <c r="B43" s="15"/>
      <c r="C43" s="12"/>
      <c r="D43" s="12"/>
      <c r="E43" s="12"/>
      <c r="F43" s="81"/>
      <c r="G43" s="6"/>
      <c r="H43" s="6"/>
      <c r="I43" s="6"/>
      <c r="J43" s="6"/>
      <c r="K43" s="6"/>
      <c r="L43" s="16"/>
    </row>
    <row r="44" spans="1:12" s="104" customFormat="1" x14ac:dyDescent="0.35">
      <c r="A44" s="72" t="s">
        <v>7</v>
      </c>
      <c r="B44" s="15"/>
      <c r="C44" s="12"/>
      <c r="D44" s="12"/>
      <c r="E44" s="12"/>
      <c r="F44" s="82"/>
      <c r="G44" s="6"/>
      <c r="H44" s="6"/>
      <c r="I44" s="6"/>
      <c r="J44" s="6"/>
      <c r="K44" s="6"/>
      <c r="L44" s="16"/>
    </row>
    <row r="45" spans="1:12" s="104" customFormat="1" ht="10.5" thickBot="1" x14ac:dyDescent="0.4">
      <c r="A45" s="72" t="s">
        <v>8</v>
      </c>
      <c r="B45" s="17"/>
      <c r="C45" s="14"/>
      <c r="D45" s="14"/>
      <c r="E45" s="14"/>
      <c r="F45" s="112" t="s">
        <v>130</v>
      </c>
      <c r="G45" s="7"/>
      <c r="H45" s="7"/>
      <c r="I45" s="7"/>
      <c r="J45" s="7"/>
      <c r="K45" s="7"/>
      <c r="L45" s="18"/>
    </row>
    <row r="46" spans="1:12" s="104" customFormat="1" ht="11" thickBot="1" x14ac:dyDescent="0.4">
      <c r="A46" s="72" t="s">
        <v>6</v>
      </c>
      <c r="B46" s="78">
        <f>1+MAX($B$13:B45)</f>
        <v>9</v>
      </c>
      <c r="C46" s="59" t="s">
        <v>159</v>
      </c>
      <c r="D46" s="79"/>
      <c r="E46" s="59" t="s">
        <v>140</v>
      </c>
      <c r="F46" s="111" t="s">
        <v>160</v>
      </c>
      <c r="G46" s="59" t="s">
        <v>158</v>
      </c>
      <c r="H46" s="60">
        <v>12</v>
      </c>
      <c r="I46" s="83"/>
      <c r="J46" s="60" t="str">
        <f>IF(ISNUMBER(I46),ROUND(H46*I46,3),"")</f>
        <v/>
      </c>
      <c r="K46" s="62"/>
      <c r="L46" s="77">
        <f>ROUND(H46*K46,2)</f>
        <v>0</v>
      </c>
    </row>
    <row r="47" spans="1:12" s="104" customFormat="1" x14ac:dyDescent="0.35">
      <c r="A47" s="72" t="s">
        <v>5</v>
      </c>
      <c r="B47" s="15"/>
      <c r="C47" s="12"/>
      <c r="D47" s="12"/>
      <c r="E47" s="12"/>
      <c r="F47" s="81"/>
      <c r="G47" s="6"/>
      <c r="H47" s="6"/>
      <c r="I47" s="6"/>
      <c r="J47" s="6"/>
      <c r="K47" s="6"/>
      <c r="L47" s="16"/>
    </row>
    <row r="48" spans="1:12" s="104" customFormat="1" x14ac:dyDescent="0.35">
      <c r="A48" s="72" t="s">
        <v>7</v>
      </c>
      <c r="B48" s="15"/>
      <c r="C48" s="12"/>
      <c r="D48" s="12"/>
      <c r="E48" s="12"/>
      <c r="F48" s="82"/>
      <c r="G48" s="6"/>
      <c r="H48" s="6"/>
      <c r="I48" s="6"/>
      <c r="J48" s="6"/>
      <c r="K48" s="6"/>
      <c r="L48" s="16"/>
    </row>
    <row r="49" spans="1:12" s="104" customFormat="1" ht="10.5" thickBot="1" x14ac:dyDescent="0.4">
      <c r="A49" s="72" t="s">
        <v>8</v>
      </c>
      <c r="B49" s="17"/>
      <c r="C49" s="14"/>
      <c r="D49" s="14"/>
      <c r="E49" s="14"/>
      <c r="F49" s="112" t="s">
        <v>130</v>
      </c>
      <c r="G49" s="7"/>
      <c r="H49" s="7"/>
      <c r="I49" s="7"/>
      <c r="J49" s="7"/>
      <c r="K49" s="7"/>
      <c r="L49" s="18"/>
    </row>
    <row r="50" spans="1:12" s="104" customFormat="1" ht="11" thickBot="1" x14ac:dyDescent="0.4">
      <c r="A50" s="72" t="s">
        <v>6</v>
      </c>
      <c r="B50" s="78">
        <f>1+MAX($B$13:B49)</f>
        <v>10</v>
      </c>
      <c r="C50" s="59" t="s">
        <v>161</v>
      </c>
      <c r="D50" s="79"/>
      <c r="E50" s="59" t="s">
        <v>140</v>
      </c>
      <c r="F50" s="111" t="s">
        <v>162</v>
      </c>
      <c r="G50" s="59" t="s">
        <v>158</v>
      </c>
      <c r="H50" s="60">
        <v>1</v>
      </c>
      <c r="I50" s="83"/>
      <c r="J50" s="60" t="str">
        <f>IF(ISNUMBER(I50),ROUND(H50*I50,3),"")</f>
        <v/>
      </c>
      <c r="K50" s="62"/>
      <c r="L50" s="77">
        <f>ROUND(H50*K50,2)</f>
        <v>0</v>
      </c>
    </row>
    <row r="51" spans="1:12" s="104" customFormat="1" x14ac:dyDescent="0.35">
      <c r="A51" s="72" t="s">
        <v>5</v>
      </c>
      <c r="B51" s="15"/>
      <c r="C51" s="12"/>
      <c r="D51" s="12"/>
      <c r="E51" s="12"/>
      <c r="F51" s="81"/>
      <c r="G51" s="6"/>
      <c r="H51" s="6"/>
      <c r="I51" s="6"/>
      <c r="J51" s="6"/>
      <c r="K51" s="6"/>
      <c r="L51" s="16"/>
    </row>
    <row r="52" spans="1:12" s="104" customFormat="1" x14ac:dyDescent="0.35">
      <c r="A52" s="72" t="s">
        <v>7</v>
      </c>
      <c r="B52" s="15"/>
      <c r="C52" s="12"/>
      <c r="D52" s="12"/>
      <c r="E52" s="12"/>
      <c r="F52" s="82"/>
      <c r="G52" s="6"/>
      <c r="H52" s="6"/>
      <c r="I52" s="6"/>
      <c r="J52" s="6"/>
      <c r="K52" s="6"/>
      <c r="L52" s="16"/>
    </row>
    <row r="53" spans="1:12" s="104" customFormat="1" ht="10.5" thickBot="1" x14ac:dyDescent="0.4">
      <c r="A53" s="72" t="s">
        <v>8</v>
      </c>
      <c r="B53" s="17"/>
      <c r="C53" s="14"/>
      <c r="D53" s="14"/>
      <c r="E53" s="14"/>
      <c r="F53" s="112" t="s">
        <v>130</v>
      </c>
      <c r="G53" s="7"/>
      <c r="H53" s="7"/>
      <c r="I53" s="7"/>
      <c r="J53" s="7"/>
      <c r="K53" s="7"/>
      <c r="L53" s="18"/>
    </row>
    <row r="54" spans="1:12" s="104" customFormat="1" ht="11" thickBot="1" x14ac:dyDescent="0.4">
      <c r="A54" s="72" t="s">
        <v>6</v>
      </c>
      <c r="B54" s="78">
        <f>1+MAX($B$13:B53)</f>
        <v>11</v>
      </c>
      <c r="C54" s="59" t="s">
        <v>163</v>
      </c>
      <c r="D54" s="79"/>
      <c r="E54" s="59" t="s">
        <v>140</v>
      </c>
      <c r="F54" s="111" t="s">
        <v>164</v>
      </c>
      <c r="G54" s="59" t="s">
        <v>142</v>
      </c>
      <c r="H54" s="60">
        <v>180</v>
      </c>
      <c r="I54" s="83"/>
      <c r="J54" s="60" t="str">
        <f>IF(ISNUMBER(I54),ROUND(H54*I54,3),"")</f>
        <v/>
      </c>
      <c r="K54" s="62"/>
      <c r="L54" s="77">
        <f>ROUND(H54*K54,2)</f>
        <v>0</v>
      </c>
    </row>
    <row r="55" spans="1:12" s="104" customFormat="1" x14ac:dyDescent="0.35">
      <c r="A55" s="72" t="s">
        <v>5</v>
      </c>
      <c r="B55" s="15"/>
      <c r="C55" s="12"/>
      <c r="D55" s="12"/>
      <c r="E55" s="12"/>
      <c r="F55" s="81"/>
      <c r="G55" s="6"/>
      <c r="H55" s="6"/>
      <c r="I55" s="6"/>
      <c r="J55" s="6"/>
      <c r="K55" s="6"/>
      <c r="L55" s="16"/>
    </row>
    <row r="56" spans="1:12" s="104" customFormat="1" x14ac:dyDescent="0.35">
      <c r="A56" s="72" t="s">
        <v>7</v>
      </c>
      <c r="B56" s="15"/>
      <c r="C56" s="12"/>
      <c r="D56" s="12"/>
      <c r="E56" s="12"/>
      <c r="F56" s="82"/>
      <c r="G56" s="6"/>
      <c r="H56" s="6"/>
      <c r="I56" s="6"/>
      <c r="J56" s="6"/>
      <c r="K56" s="6"/>
      <c r="L56" s="16"/>
    </row>
    <row r="57" spans="1:12" s="104" customFormat="1" ht="10.5" thickBot="1" x14ac:dyDescent="0.4">
      <c r="A57" s="72" t="s">
        <v>8</v>
      </c>
      <c r="B57" s="17"/>
      <c r="C57" s="14"/>
      <c r="D57" s="14"/>
      <c r="E57" s="14"/>
      <c r="F57" s="112" t="s">
        <v>130</v>
      </c>
      <c r="G57" s="7"/>
      <c r="H57" s="7"/>
      <c r="I57" s="7"/>
      <c r="J57" s="7"/>
      <c r="K57" s="7"/>
      <c r="L57" s="18"/>
    </row>
    <row r="58" spans="1:12" s="104" customFormat="1" ht="20.5" thickBot="1" x14ac:dyDescent="0.4">
      <c r="A58" s="72" t="s">
        <v>6</v>
      </c>
      <c r="B58" s="78">
        <f>1+MAX($B$13:B57)</f>
        <v>12</v>
      </c>
      <c r="C58" s="59" t="s">
        <v>165</v>
      </c>
      <c r="D58" s="79"/>
      <c r="E58" s="59" t="s">
        <v>140</v>
      </c>
      <c r="F58" s="111" t="s">
        <v>166</v>
      </c>
      <c r="G58" s="59" t="s">
        <v>147</v>
      </c>
      <c r="H58" s="60">
        <v>1</v>
      </c>
      <c r="I58" s="83"/>
      <c r="J58" s="60" t="str">
        <f>IF(ISNUMBER(I58),ROUND(H58*I58,3),"")</f>
        <v/>
      </c>
      <c r="K58" s="62"/>
      <c r="L58" s="77">
        <f>ROUND(H58*K58,2)</f>
        <v>0</v>
      </c>
    </row>
    <row r="59" spans="1:12" s="104" customFormat="1" x14ac:dyDescent="0.35">
      <c r="A59" s="72" t="s">
        <v>5</v>
      </c>
      <c r="B59" s="15"/>
      <c r="C59" s="12"/>
      <c r="D59" s="12"/>
      <c r="E59" s="12"/>
      <c r="F59" s="81"/>
      <c r="G59" s="6"/>
      <c r="H59" s="6"/>
      <c r="I59" s="6"/>
      <c r="J59" s="6"/>
      <c r="K59" s="6"/>
      <c r="L59" s="16"/>
    </row>
    <row r="60" spans="1:12" s="104" customFormat="1" x14ac:dyDescent="0.35">
      <c r="A60" s="72" t="s">
        <v>7</v>
      </c>
      <c r="B60" s="15"/>
      <c r="C60" s="12"/>
      <c r="D60" s="12"/>
      <c r="E60" s="12"/>
      <c r="F60" s="82"/>
      <c r="G60" s="6"/>
      <c r="H60" s="6"/>
      <c r="I60" s="6"/>
      <c r="J60" s="6"/>
      <c r="K60" s="6"/>
      <c r="L60" s="16"/>
    </row>
    <row r="61" spans="1:12" s="104" customFormat="1" ht="10.5" thickBot="1" x14ac:dyDescent="0.4">
      <c r="A61" s="72" t="s">
        <v>8</v>
      </c>
      <c r="B61" s="17"/>
      <c r="C61" s="14"/>
      <c r="D61" s="14"/>
      <c r="E61" s="14"/>
      <c r="F61" s="112" t="s">
        <v>130</v>
      </c>
      <c r="G61" s="7"/>
      <c r="H61" s="7"/>
      <c r="I61" s="7"/>
      <c r="J61" s="7"/>
      <c r="K61" s="7"/>
      <c r="L61" s="18"/>
    </row>
    <row r="62" spans="1:12" s="104" customFormat="1" ht="20.5" thickBot="1" x14ac:dyDescent="0.4">
      <c r="A62" s="72" t="s">
        <v>6</v>
      </c>
      <c r="B62" s="78">
        <f>1+MAX($B$13:B61)</f>
        <v>13</v>
      </c>
      <c r="C62" s="59" t="s">
        <v>167</v>
      </c>
      <c r="D62" s="79"/>
      <c r="E62" s="59" t="s">
        <v>140</v>
      </c>
      <c r="F62" s="111" t="s">
        <v>168</v>
      </c>
      <c r="G62" s="59" t="s">
        <v>147</v>
      </c>
      <c r="H62" s="60">
        <v>10</v>
      </c>
      <c r="I62" s="83"/>
      <c r="J62" s="60" t="str">
        <f>IF(ISNUMBER(I62),ROUND(H62*I62,3),"")</f>
        <v/>
      </c>
      <c r="K62" s="62"/>
      <c r="L62" s="77">
        <f>ROUND(H62*K62,2)</f>
        <v>0</v>
      </c>
    </row>
    <row r="63" spans="1:12" s="104" customFormat="1" x14ac:dyDescent="0.35">
      <c r="A63" s="72" t="s">
        <v>5</v>
      </c>
      <c r="B63" s="15"/>
      <c r="C63" s="12"/>
      <c r="D63" s="12"/>
      <c r="E63" s="12"/>
      <c r="F63" s="81"/>
      <c r="G63" s="6"/>
      <c r="H63" s="6"/>
      <c r="I63" s="6"/>
      <c r="J63" s="6"/>
      <c r="K63" s="6"/>
      <c r="L63" s="16"/>
    </row>
    <row r="64" spans="1:12" s="104" customFormat="1" x14ac:dyDescent="0.35">
      <c r="A64" s="72" t="s">
        <v>7</v>
      </c>
      <c r="B64" s="15"/>
      <c r="C64" s="12"/>
      <c r="D64" s="12"/>
      <c r="E64" s="12"/>
      <c r="F64" s="82"/>
      <c r="G64" s="6"/>
      <c r="H64" s="6"/>
      <c r="I64" s="6"/>
      <c r="J64" s="6"/>
      <c r="K64" s="6"/>
      <c r="L64" s="16"/>
    </row>
    <row r="65" spans="1:12" s="104" customFormat="1" ht="10.5" thickBot="1" x14ac:dyDescent="0.4">
      <c r="A65" s="72" t="s">
        <v>8</v>
      </c>
      <c r="B65" s="17"/>
      <c r="C65" s="14"/>
      <c r="D65" s="14"/>
      <c r="E65" s="14"/>
      <c r="F65" s="112" t="s">
        <v>130</v>
      </c>
      <c r="G65" s="7"/>
      <c r="H65" s="7"/>
      <c r="I65" s="7"/>
      <c r="J65" s="7"/>
      <c r="K65" s="7"/>
      <c r="L65" s="18"/>
    </row>
    <row r="66" spans="1:12" s="104" customFormat="1" ht="26.25" customHeight="1" thickBot="1" x14ac:dyDescent="0.4">
      <c r="A66" s="72" t="s">
        <v>6</v>
      </c>
      <c r="B66" s="78">
        <f>1+MAX($B$13:B65)</f>
        <v>14</v>
      </c>
      <c r="C66" s="59" t="s">
        <v>169</v>
      </c>
      <c r="D66" s="79"/>
      <c r="E66" s="59" t="s">
        <v>140</v>
      </c>
      <c r="F66" s="111" t="s">
        <v>170</v>
      </c>
      <c r="G66" s="59" t="s">
        <v>147</v>
      </c>
      <c r="H66" s="60">
        <v>1</v>
      </c>
      <c r="I66" s="83"/>
      <c r="J66" s="60" t="str">
        <f>IF(ISNUMBER(I66),ROUND(H66*I66,3),"")</f>
        <v/>
      </c>
      <c r="K66" s="62"/>
      <c r="L66" s="77">
        <f>ROUND(H66*K66,2)</f>
        <v>0</v>
      </c>
    </row>
    <row r="67" spans="1:12" s="104" customFormat="1" x14ac:dyDescent="0.35">
      <c r="A67" s="72" t="s">
        <v>5</v>
      </c>
      <c r="B67" s="15"/>
      <c r="C67" s="12"/>
      <c r="D67" s="12"/>
      <c r="E67" s="12"/>
      <c r="F67" s="81"/>
      <c r="G67" s="6"/>
      <c r="H67" s="6"/>
      <c r="I67" s="6"/>
      <c r="J67" s="6"/>
      <c r="K67" s="6"/>
      <c r="L67" s="16"/>
    </row>
    <row r="68" spans="1:12" s="104" customFormat="1" x14ac:dyDescent="0.35">
      <c r="A68" s="72" t="s">
        <v>7</v>
      </c>
      <c r="B68" s="15"/>
      <c r="C68" s="12"/>
      <c r="D68" s="12"/>
      <c r="E68" s="12"/>
      <c r="F68" s="82"/>
      <c r="G68" s="6"/>
      <c r="H68" s="6"/>
      <c r="I68" s="6"/>
      <c r="J68" s="6"/>
      <c r="K68" s="6"/>
      <c r="L68" s="16"/>
    </row>
    <row r="69" spans="1:12" s="104" customFormat="1" ht="10.5" thickBot="1" x14ac:dyDescent="0.4">
      <c r="A69" s="72" t="s">
        <v>8</v>
      </c>
      <c r="B69" s="17"/>
      <c r="C69" s="14"/>
      <c r="D69" s="14"/>
      <c r="E69" s="14"/>
      <c r="F69" s="112" t="s">
        <v>130</v>
      </c>
      <c r="G69" s="7"/>
      <c r="H69" s="7"/>
      <c r="I69" s="7"/>
      <c r="J69" s="7"/>
      <c r="K69" s="7"/>
      <c r="L69" s="18"/>
    </row>
    <row r="70" spans="1:12" s="104" customFormat="1" ht="11" thickBot="1" x14ac:dyDescent="0.4">
      <c r="A70" s="72" t="s">
        <v>6</v>
      </c>
      <c r="B70" s="78">
        <f>1+MAX($B$13:B69)</f>
        <v>15</v>
      </c>
      <c r="C70" s="59" t="s">
        <v>171</v>
      </c>
      <c r="D70" s="79"/>
      <c r="E70" s="59" t="s">
        <v>140</v>
      </c>
      <c r="F70" s="111" t="s">
        <v>172</v>
      </c>
      <c r="G70" s="59" t="s">
        <v>147</v>
      </c>
      <c r="H70" s="60">
        <v>6</v>
      </c>
      <c r="I70" s="83"/>
      <c r="J70" s="60" t="str">
        <f>IF(ISNUMBER(I70),ROUND(H70*I70,3),"")</f>
        <v/>
      </c>
      <c r="K70" s="62"/>
      <c r="L70" s="77">
        <f>ROUND(H70*K70,2)</f>
        <v>0</v>
      </c>
    </row>
    <row r="71" spans="1:12" s="104" customFormat="1" x14ac:dyDescent="0.35">
      <c r="A71" s="72" t="s">
        <v>5</v>
      </c>
      <c r="B71" s="15"/>
      <c r="C71" s="12"/>
      <c r="D71" s="12"/>
      <c r="E71" s="12"/>
      <c r="F71" s="81"/>
      <c r="G71" s="6"/>
      <c r="H71" s="6"/>
      <c r="I71" s="6"/>
      <c r="J71" s="6"/>
      <c r="K71" s="6"/>
      <c r="L71" s="16"/>
    </row>
    <row r="72" spans="1:12" s="104" customFormat="1" x14ac:dyDescent="0.35">
      <c r="A72" s="72" t="s">
        <v>7</v>
      </c>
      <c r="B72" s="15"/>
      <c r="C72" s="12"/>
      <c r="D72" s="12"/>
      <c r="E72" s="12"/>
      <c r="F72" s="82"/>
      <c r="G72" s="6"/>
      <c r="H72" s="6"/>
      <c r="I72" s="6"/>
      <c r="J72" s="6"/>
      <c r="K72" s="6"/>
      <c r="L72" s="16"/>
    </row>
    <row r="73" spans="1:12" s="104" customFormat="1" ht="10.5" thickBot="1" x14ac:dyDescent="0.4">
      <c r="A73" s="72" t="s">
        <v>8</v>
      </c>
      <c r="B73" s="17"/>
      <c r="C73" s="14"/>
      <c r="D73" s="14"/>
      <c r="E73" s="14"/>
      <c r="F73" s="112" t="s">
        <v>130</v>
      </c>
      <c r="G73" s="7"/>
      <c r="H73" s="7"/>
      <c r="I73" s="7"/>
      <c r="J73" s="7"/>
      <c r="K73" s="7"/>
      <c r="L73" s="18"/>
    </row>
    <row r="74" spans="1:12" s="104" customFormat="1" ht="11" thickBot="1" x14ac:dyDescent="0.4">
      <c r="A74" s="72" t="s">
        <v>6</v>
      </c>
      <c r="B74" s="78">
        <f>1+MAX($B$13:B73)</f>
        <v>16</v>
      </c>
      <c r="C74" s="59" t="s">
        <v>173</v>
      </c>
      <c r="D74" s="79"/>
      <c r="E74" s="59" t="s">
        <v>140</v>
      </c>
      <c r="F74" s="111" t="s">
        <v>174</v>
      </c>
      <c r="G74" s="59" t="s">
        <v>147</v>
      </c>
      <c r="H74" s="60">
        <v>1</v>
      </c>
      <c r="I74" s="83"/>
      <c r="J74" s="60" t="str">
        <f>IF(ISNUMBER(I74),ROUND(H74*I74,3),"")</f>
        <v/>
      </c>
      <c r="K74" s="62"/>
      <c r="L74" s="77">
        <f>ROUND(H74*K74,2)</f>
        <v>0</v>
      </c>
    </row>
    <row r="75" spans="1:12" s="104" customFormat="1" x14ac:dyDescent="0.35">
      <c r="A75" s="72" t="s">
        <v>5</v>
      </c>
      <c r="B75" s="15"/>
      <c r="C75" s="12"/>
      <c r="D75" s="12"/>
      <c r="E75" s="12"/>
      <c r="F75" s="81"/>
      <c r="G75" s="6"/>
      <c r="H75" s="6"/>
      <c r="I75" s="6"/>
      <c r="J75" s="6"/>
      <c r="K75" s="6"/>
      <c r="L75" s="16"/>
    </row>
    <row r="76" spans="1:12" s="104" customFormat="1" x14ac:dyDescent="0.35">
      <c r="A76" s="72" t="s">
        <v>7</v>
      </c>
      <c r="B76" s="15"/>
      <c r="C76" s="12"/>
      <c r="D76" s="12"/>
      <c r="E76" s="12"/>
      <c r="F76" s="82"/>
      <c r="G76" s="6"/>
      <c r="H76" s="6"/>
      <c r="I76" s="6"/>
      <c r="J76" s="6"/>
      <c r="K76" s="6"/>
      <c r="L76" s="16"/>
    </row>
    <row r="77" spans="1:12" s="104" customFormat="1" ht="10.5" thickBot="1" x14ac:dyDescent="0.4">
      <c r="A77" s="72" t="s">
        <v>8</v>
      </c>
      <c r="B77" s="17"/>
      <c r="C77" s="14"/>
      <c r="D77" s="14"/>
      <c r="E77" s="14"/>
      <c r="F77" s="112" t="s">
        <v>130</v>
      </c>
      <c r="G77" s="7"/>
      <c r="H77" s="7"/>
      <c r="I77" s="7"/>
      <c r="J77" s="7"/>
      <c r="K77" s="7"/>
      <c r="L77" s="18"/>
    </row>
    <row r="78" spans="1:12" s="104" customFormat="1" ht="11" thickBot="1" x14ac:dyDescent="0.4">
      <c r="A78" s="72" t="s">
        <v>6</v>
      </c>
      <c r="B78" s="78">
        <f>1+MAX($B$13:B77)</f>
        <v>17</v>
      </c>
      <c r="C78" s="59" t="s">
        <v>175</v>
      </c>
      <c r="D78" s="79"/>
      <c r="E78" s="59" t="s">
        <v>140</v>
      </c>
      <c r="F78" s="111" t="s">
        <v>176</v>
      </c>
      <c r="G78" s="59" t="s">
        <v>147</v>
      </c>
      <c r="H78" s="60">
        <v>2</v>
      </c>
      <c r="I78" s="83"/>
      <c r="J78" s="60" t="str">
        <f>IF(ISNUMBER(I78),ROUND(H78*I78,3),"")</f>
        <v/>
      </c>
      <c r="K78" s="62"/>
      <c r="L78" s="77">
        <f>ROUND(H78*K78,2)</f>
        <v>0</v>
      </c>
    </row>
    <row r="79" spans="1:12" s="104" customFormat="1" x14ac:dyDescent="0.35">
      <c r="A79" s="72" t="s">
        <v>5</v>
      </c>
      <c r="B79" s="15"/>
      <c r="C79" s="12"/>
      <c r="D79" s="12"/>
      <c r="E79" s="12"/>
      <c r="F79" s="81"/>
      <c r="G79" s="6"/>
      <c r="H79" s="6"/>
      <c r="I79" s="6"/>
      <c r="J79" s="6"/>
      <c r="K79" s="6"/>
      <c r="L79" s="16"/>
    </row>
    <row r="80" spans="1:12" s="104" customFormat="1" x14ac:dyDescent="0.35">
      <c r="A80" s="72" t="s">
        <v>7</v>
      </c>
      <c r="B80" s="15"/>
      <c r="C80" s="12"/>
      <c r="D80" s="12"/>
      <c r="E80" s="12"/>
      <c r="F80" s="82"/>
      <c r="G80" s="6"/>
      <c r="H80" s="6"/>
      <c r="I80" s="6"/>
      <c r="J80" s="6"/>
      <c r="K80" s="6"/>
      <c r="L80" s="16"/>
    </row>
    <row r="81" spans="1:12" s="104" customFormat="1" ht="10.5" thickBot="1" x14ac:dyDescent="0.4">
      <c r="A81" s="72" t="s">
        <v>8</v>
      </c>
      <c r="B81" s="17"/>
      <c r="C81" s="14"/>
      <c r="D81" s="14"/>
      <c r="E81" s="14"/>
      <c r="F81" s="112" t="s">
        <v>130</v>
      </c>
      <c r="G81" s="7"/>
      <c r="H81" s="7"/>
      <c r="I81" s="7"/>
      <c r="J81" s="7"/>
      <c r="K81" s="7"/>
      <c r="L81" s="18"/>
    </row>
    <row r="82" spans="1:12" s="104" customFormat="1" ht="11" thickBot="1" x14ac:dyDescent="0.4">
      <c r="A82" s="72" t="s">
        <v>6</v>
      </c>
      <c r="B82" s="78">
        <f>1+MAX($B$13:B81)</f>
        <v>18</v>
      </c>
      <c r="C82" s="59" t="s">
        <v>177</v>
      </c>
      <c r="D82" s="79"/>
      <c r="E82" s="59" t="s">
        <v>140</v>
      </c>
      <c r="F82" s="111" t="s">
        <v>178</v>
      </c>
      <c r="G82" s="59" t="s">
        <v>147</v>
      </c>
      <c r="H82" s="60">
        <v>1</v>
      </c>
      <c r="I82" s="83"/>
      <c r="J82" s="60" t="str">
        <f>IF(ISNUMBER(I82),ROUND(H82*I82,3),"")</f>
        <v/>
      </c>
      <c r="K82" s="62"/>
      <c r="L82" s="77">
        <f>ROUND(H82*K82,2)</f>
        <v>0</v>
      </c>
    </row>
    <row r="83" spans="1:12" s="104" customFormat="1" x14ac:dyDescent="0.35">
      <c r="A83" s="72" t="s">
        <v>5</v>
      </c>
      <c r="B83" s="15"/>
      <c r="C83" s="12"/>
      <c r="D83" s="12"/>
      <c r="E83" s="12"/>
      <c r="F83" s="81"/>
      <c r="G83" s="6"/>
      <c r="H83" s="6"/>
      <c r="I83" s="6"/>
      <c r="J83" s="6"/>
      <c r="K83" s="6"/>
      <c r="L83" s="16"/>
    </row>
    <row r="84" spans="1:12" s="104" customFormat="1" x14ac:dyDescent="0.35">
      <c r="A84" s="72" t="s">
        <v>7</v>
      </c>
      <c r="B84" s="15"/>
      <c r="C84" s="12"/>
      <c r="D84" s="12"/>
      <c r="E84" s="12"/>
      <c r="F84" s="82"/>
      <c r="G84" s="6"/>
      <c r="H84" s="6"/>
      <c r="I84" s="6"/>
      <c r="J84" s="6"/>
      <c r="K84" s="6"/>
      <c r="L84" s="16"/>
    </row>
    <row r="85" spans="1:12" s="104" customFormat="1" ht="10.5" thickBot="1" x14ac:dyDescent="0.4">
      <c r="A85" s="72" t="s">
        <v>8</v>
      </c>
      <c r="B85" s="17"/>
      <c r="C85" s="14"/>
      <c r="D85" s="14"/>
      <c r="E85" s="14"/>
      <c r="F85" s="112" t="s">
        <v>130</v>
      </c>
      <c r="G85" s="7"/>
      <c r="H85" s="7"/>
      <c r="I85" s="7"/>
      <c r="J85" s="7"/>
      <c r="K85" s="7"/>
      <c r="L85" s="18"/>
    </row>
    <row r="86" spans="1:12" s="104" customFormat="1" ht="11" thickBot="1" x14ac:dyDescent="0.4">
      <c r="A86" s="72" t="s">
        <v>6</v>
      </c>
      <c r="B86" s="78">
        <f>1+MAX($B$13:B85)</f>
        <v>19</v>
      </c>
      <c r="C86" s="59" t="s">
        <v>237</v>
      </c>
      <c r="D86" s="79"/>
      <c r="E86" s="59" t="s">
        <v>140</v>
      </c>
      <c r="F86" s="111" t="s">
        <v>238</v>
      </c>
      <c r="G86" s="59" t="s">
        <v>147</v>
      </c>
      <c r="H86" s="60">
        <v>1</v>
      </c>
      <c r="I86" s="83"/>
      <c r="J86" s="60"/>
      <c r="K86" s="62"/>
      <c r="L86" s="77">
        <f>ROUND(H86*K86,2)</f>
        <v>0</v>
      </c>
    </row>
    <row r="87" spans="1:12" s="104" customFormat="1" x14ac:dyDescent="0.35">
      <c r="A87" s="72" t="s">
        <v>5</v>
      </c>
      <c r="B87" s="15"/>
      <c r="C87" s="12"/>
      <c r="D87" s="12"/>
      <c r="E87" s="12"/>
      <c r="F87" s="81"/>
      <c r="G87" s="6"/>
      <c r="H87" s="6"/>
      <c r="I87" s="6"/>
      <c r="J87" s="6"/>
      <c r="K87" s="6"/>
      <c r="L87" s="16"/>
    </row>
    <row r="88" spans="1:12" s="104" customFormat="1" x14ac:dyDescent="0.35">
      <c r="A88" s="72" t="s">
        <v>7</v>
      </c>
      <c r="B88" s="15"/>
      <c r="C88" s="12"/>
      <c r="D88" s="12"/>
      <c r="E88" s="12"/>
      <c r="F88" s="82"/>
      <c r="G88" s="6"/>
      <c r="H88" s="6"/>
      <c r="I88" s="6"/>
      <c r="J88" s="6"/>
      <c r="K88" s="6"/>
      <c r="L88" s="16"/>
    </row>
    <row r="89" spans="1:12" s="104" customFormat="1" ht="10.5" thickBot="1" x14ac:dyDescent="0.4">
      <c r="A89" s="72" t="s">
        <v>8</v>
      </c>
      <c r="B89" s="17"/>
      <c r="C89" s="14"/>
      <c r="D89" s="14"/>
      <c r="E89" s="14"/>
      <c r="F89" s="112" t="s">
        <v>130</v>
      </c>
      <c r="G89" s="7"/>
      <c r="H89" s="7"/>
      <c r="I89" s="7"/>
      <c r="J89" s="7"/>
      <c r="K89" s="7"/>
      <c r="L89" s="18"/>
    </row>
    <row r="90" spans="1:12" s="104" customFormat="1" ht="13.5" customHeight="1" thickBot="1" x14ac:dyDescent="0.4">
      <c r="A90" s="72" t="s">
        <v>6</v>
      </c>
      <c r="B90" s="78">
        <f>1+MAX($B$13:B89)</f>
        <v>20</v>
      </c>
      <c r="C90" s="59" t="s">
        <v>239</v>
      </c>
      <c r="D90" s="79"/>
      <c r="E90" s="59" t="s">
        <v>140</v>
      </c>
      <c r="F90" s="111" t="s">
        <v>240</v>
      </c>
      <c r="G90" s="59" t="s">
        <v>147</v>
      </c>
      <c r="H90" s="60">
        <v>70</v>
      </c>
      <c r="I90" s="83"/>
      <c r="J90" s="60"/>
      <c r="K90" s="62"/>
      <c r="L90" s="77">
        <f>ROUND((ROUND(H90,3))*(ROUND(K90,2)),2)</f>
        <v>0</v>
      </c>
    </row>
    <row r="91" spans="1:12" s="104" customFormat="1" ht="12.75" customHeight="1" x14ac:dyDescent="0.35">
      <c r="A91" s="72" t="s">
        <v>5</v>
      </c>
      <c r="B91" s="15"/>
      <c r="C91" s="12"/>
      <c r="D91" s="12"/>
      <c r="E91" s="12"/>
      <c r="F91" s="81"/>
      <c r="G91" s="6"/>
      <c r="H91" s="6"/>
      <c r="I91" s="6"/>
      <c r="J91" s="6"/>
      <c r="K91" s="6"/>
      <c r="L91" s="16"/>
    </row>
    <row r="92" spans="1:12" s="104" customFormat="1" ht="12.75" customHeight="1" x14ac:dyDescent="0.35">
      <c r="A92" s="72" t="s">
        <v>7</v>
      </c>
      <c r="B92" s="15"/>
      <c r="C92" s="12"/>
      <c r="D92" s="12"/>
      <c r="E92" s="12"/>
      <c r="F92" s="82"/>
      <c r="G92" s="6"/>
      <c r="H92" s="6"/>
      <c r="I92" s="6"/>
      <c r="J92" s="6"/>
      <c r="K92" s="6"/>
      <c r="L92" s="16"/>
    </row>
    <row r="93" spans="1:12" s="104" customFormat="1" ht="12.75" customHeight="1" thickBot="1" x14ac:dyDescent="0.4">
      <c r="A93" s="72" t="s">
        <v>8</v>
      </c>
      <c r="B93" s="17"/>
      <c r="C93" s="14"/>
      <c r="D93" s="14"/>
      <c r="E93" s="14"/>
      <c r="F93" s="112" t="s">
        <v>130</v>
      </c>
      <c r="G93" s="7"/>
      <c r="H93" s="7"/>
      <c r="I93" s="7"/>
      <c r="J93" s="7"/>
      <c r="K93" s="7"/>
      <c r="L93" s="18"/>
    </row>
    <row r="94" spans="1:12" s="104" customFormat="1" ht="11" thickBot="1" x14ac:dyDescent="0.4">
      <c r="A94" s="72" t="s">
        <v>6</v>
      </c>
      <c r="B94" s="78">
        <f>1+MAX($B$13:B93)</f>
        <v>21</v>
      </c>
      <c r="C94" s="59" t="s">
        <v>179</v>
      </c>
      <c r="D94" s="79"/>
      <c r="E94" s="59" t="s">
        <v>140</v>
      </c>
      <c r="F94" s="111" t="s">
        <v>180</v>
      </c>
      <c r="G94" s="59" t="s">
        <v>181</v>
      </c>
      <c r="H94" s="60">
        <v>80</v>
      </c>
      <c r="I94" s="83"/>
      <c r="J94" s="60" t="str">
        <f>IF(ISNUMBER(I94),ROUND(H94*I94,3),"")</f>
        <v/>
      </c>
      <c r="K94" s="62"/>
      <c r="L94" s="77">
        <f>ROUND(H94*K94,2)</f>
        <v>0</v>
      </c>
    </row>
    <row r="95" spans="1:12" s="104" customFormat="1" x14ac:dyDescent="0.35">
      <c r="A95" s="72" t="s">
        <v>5</v>
      </c>
      <c r="B95" s="15"/>
      <c r="C95" s="12"/>
      <c r="D95" s="12"/>
      <c r="E95" s="12"/>
      <c r="F95" s="81"/>
      <c r="G95" s="6"/>
      <c r="H95" s="6"/>
      <c r="I95" s="6"/>
      <c r="J95" s="6"/>
      <c r="K95" s="6"/>
      <c r="L95" s="16"/>
    </row>
    <row r="96" spans="1:12" s="104" customFormat="1" x14ac:dyDescent="0.35">
      <c r="A96" s="72" t="s">
        <v>7</v>
      </c>
      <c r="B96" s="15"/>
      <c r="C96" s="12"/>
      <c r="D96" s="12"/>
      <c r="E96" s="12"/>
      <c r="F96" s="82"/>
      <c r="G96" s="6"/>
      <c r="H96" s="6"/>
      <c r="I96" s="6"/>
      <c r="J96" s="6"/>
      <c r="K96" s="6"/>
      <c r="L96" s="16"/>
    </row>
    <row r="97" spans="1:12" s="104" customFormat="1" ht="10.5" thickBot="1" x14ac:dyDescent="0.4">
      <c r="A97" s="72" t="s">
        <v>8</v>
      </c>
      <c r="B97" s="17"/>
      <c r="C97" s="14"/>
      <c r="D97" s="14"/>
      <c r="E97" s="14"/>
      <c r="F97" s="112" t="s">
        <v>130</v>
      </c>
      <c r="G97" s="7"/>
      <c r="H97" s="7"/>
      <c r="I97" s="7"/>
      <c r="J97" s="7"/>
      <c r="K97" s="7"/>
      <c r="L97" s="18"/>
    </row>
    <row r="98" spans="1:12" s="104" customFormat="1" ht="11" thickBot="1" x14ac:dyDescent="0.4">
      <c r="A98" s="72" t="s">
        <v>6</v>
      </c>
      <c r="B98" s="78">
        <f>1+MAX($B$13:B97)</f>
        <v>22</v>
      </c>
      <c r="C98" s="59" t="s">
        <v>182</v>
      </c>
      <c r="D98" s="79"/>
      <c r="E98" s="59" t="s">
        <v>140</v>
      </c>
      <c r="F98" s="111" t="s">
        <v>183</v>
      </c>
      <c r="G98" s="59" t="s">
        <v>181</v>
      </c>
      <c r="H98" s="60">
        <v>40</v>
      </c>
      <c r="I98" s="83"/>
      <c r="J98" s="60" t="str">
        <f>IF(ISNUMBER(I98),ROUND(H98*I98,3),"")</f>
        <v/>
      </c>
      <c r="K98" s="62"/>
      <c r="L98" s="77">
        <f>ROUND(H98*K98,2)</f>
        <v>0</v>
      </c>
    </row>
    <row r="99" spans="1:12" s="104" customFormat="1" x14ac:dyDescent="0.35">
      <c r="A99" s="72" t="s">
        <v>5</v>
      </c>
      <c r="B99" s="15"/>
      <c r="C99" s="12"/>
      <c r="D99" s="12"/>
      <c r="E99" s="12"/>
      <c r="F99" s="81"/>
      <c r="G99" s="6"/>
      <c r="H99" s="6"/>
      <c r="I99" s="6"/>
      <c r="J99" s="6"/>
      <c r="K99" s="6"/>
      <c r="L99" s="16"/>
    </row>
    <row r="100" spans="1:12" s="104" customFormat="1" x14ac:dyDescent="0.35">
      <c r="A100" s="72" t="s">
        <v>7</v>
      </c>
      <c r="B100" s="15"/>
      <c r="C100" s="12"/>
      <c r="D100" s="12"/>
      <c r="E100" s="12"/>
      <c r="F100" s="82"/>
      <c r="G100" s="6"/>
      <c r="H100" s="6"/>
      <c r="I100" s="6"/>
      <c r="J100" s="6"/>
      <c r="K100" s="6"/>
      <c r="L100" s="16"/>
    </row>
    <row r="101" spans="1:12" s="104" customFormat="1" ht="10.5" thickBot="1" x14ac:dyDescent="0.4">
      <c r="A101" s="72" t="s">
        <v>8</v>
      </c>
      <c r="B101" s="17"/>
      <c r="C101" s="14"/>
      <c r="D101" s="14"/>
      <c r="E101" s="14"/>
      <c r="F101" s="112" t="s">
        <v>130</v>
      </c>
      <c r="G101" s="7"/>
      <c r="H101" s="7"/>
      <c r="I101" s="7"/>
      <c r="J101" s="7"/>
      <c r="K101" s="7"/>
      <c r="L101" s="18"/>
    </row>
    <row r="102" spans="1:12" s="104" customFormat="1" ht="11" thickBot="1" x14ac:dyDescent="0.4">
      <c r="A102" s="72" t="s">
        <v>6</v>
      </c>
      <c r="B102" s="78">
        <f>1+MAX($B$13:B101)</f>
        <v>23</v>
      </c>
      <c r="C102" s="59" t="s">
        <v>184</v>
      </c>
      <c r="D102" s="79"/>
      <c r="E102" s="59" t="s">
        <v>140</v>
      </c>
      <c r="F102" s="111" t="s">
        <v>185</v>
      </c>
      <c r="G102" s="59" t="s">
        <v>181</v>
      </c>
      <c r="H102" s="60">
        <v>40</v>
      </c>
      <c r="I102" s="83"/>
      <c r="J102" s="60" t="str">
        <f>IF(ISNUMBER(I102),ROUND(H102*I102,3),"")</f>
        <v/>
      </c>
      <c r="K102" s="62"/>
      <c r="L102" s="77">
        <f>ROUND(H102*K102,2)</f>
        <v>0</v>
      </c>
    </row>
    <row r="103" spans="1:12" s="104" customFormat="1" x14ac:dyDescent="0.35">
      <c r="A103" s="72" t="s">
        <v>5</v>
      </c>
      <c r="B103" s="15"/>
      <c r="C103" s="12"/>
      <c r="D103" s="12"/>
      <c r="E103" s="12"/>
      <c r="F103" s="81"/>
      <c r="G103" s="6"/>
      <c r="H103" s="6"/>
      <c r="I103" s="6"/>
      <c r="J103" s="6"/>
      <c r="K103" s="6"/>
      <c r="L103" s="16"/>
    </row>
    <row r="104" spans="1:12" s="104" customFormat="1" x14ac:dyDescent="0.35">
      <c r="A104" s="72" t="s">
        <v>7</v>
      </c>
      <c r="B104" s="15"/>
      <c r="C104" s="12"/>
      <c r="D104" s="12"/>
      <c r="E104" s="12"/>
      <c r="F104" s="82"/>
      <c r="G104" s="6"/>
      <c r="H104" s="6"/>
      <c r="I104" s="6"/>
      <c r="J104" s="6"/>
      <c r="K104" s="6"/>
      <c r="L104" s="16"/>
    </row>
    <row r="105" spans="1:12" s="104" customFormat="1" ht="10.5" thickBot="1" x14ac:dyDescent="0.4">
      <c r="A105" s="72" t="s">
        <v>8</v>
      </c>
      <c r="B105" s="17"/>
      <c r="C105" s="14"/>
      <c r="D105" s="14"/>
      <c r="E105" s="14"/>
      <c r="F105" s="112" t="s">
        <v>130</v>
      </c>
      <c r="G105" s="7"/>
      <c r="H105" s="7"/>
      <c r="I105" s="7"/>
      <c r="J105" s="7"/>
      <c r="K105" s="7"/>
      <c r="L105" s="18"/>
    </row>
    <row r="106" spans="1:12" s="104" customFormat="1" ht="11" thickBot="1" x14ac:dyDescent="0.4">
      <c r="A106" s="72" t="s">
        <v>6</v>
      </c>
      <c r="B106" s="78">
        <f>1+MAX($B$13:B105)</f>
        <v>24</v>
      </c>
      <c r="C106" s="59" t="s">
        <v>186</v>
      </c>
      <c r="D106" s="79"/>
      <c r="E106" s="59" t="s">
        <v>140</v>
      </c>
      <c r="F106" s="111" t="s">
        <v>187</v>
      </c>
      <c r="G106" s="59" t="s">
        <v>181</v>
      </c>
      <c r="H106" s="60">
        <v>40</v>
      </c>
      <c r="I106" s="83"/>
      <c r="J106" s="60" t="str">
        <f>IF(ISNUMBER(I106),ROUND(H106*I106,3),"")</f>
        <v/>
      </c>
      <c r="K106" s="62"/>
      <c r="L106" s="77">
        <f>ROUND(H106*K106,2)</f>
        <v>0</v>
      </c>
    </row>
    <row r="107" spans="1:12" s="104" customFormat="1" x14ac:dyDescent="0.35">
      <c r="A107" s="72" t="s">
        <v>5</v>
      </c>
      <c r="B107" s="15"/>
      <c r="C107" s="12"/>
      <c r="D107" s="12"/>
      <c r="E107" s="12"/>
      <c r="F107" s="81"/>
      <c r="G107" s="6"/>
      <c r="H107" s="6"/>
      <c r="I107" s="6"/>
      <c r="J107" s="6"/>
      <c r="K107" s="6"/>
      <c r="L107" s="16"/>
    </row>
    <row r="108" spans="1:12" s="104" customFormat="1" x14ac:dyDescent="0.35">
      <c r="A108" s="72" t="s">
        <v>7</v>
      </c>
      <c r="B108" s="15"/>
      <c r="C108" s="12"/>
      <c r="D108" s="12"/>
      <c r="E108" s="12"/>
      <c r="F108" s="82"/>
      <c r="G108" s="6"/>
      <c r="H108" s="6"/>
      <c r="I108" s="6"/>
      <c r="J108" s="6"/>
      <c r="K108" s="6"/>
      <c r="L108" s="16"/>
    </row>
    <row r="109" spans="1:12" s="104" customFormat="1" ht="10.5" thickBot="1" x14ac:dyDescent="0.4">
      <c r="A109" s="72" t="s">
        <v>8</v>
      </c>
      <c r="B109" s="17"/>
      <c r="C109" s="14"/>
      <c r="D109" s="14"/>
      <c r="E109" s="14"/>
      <c r="F109" s="112" t="s">
        <v>130</v>
      </c>
      <c r="G109" s="7"/>
      <c r="H109" s="7"/>
      <c r="I109" s="7"/>
      <c r="J109" s="7"/>
      <c r="K109" s="7"/>
      <c r="L109" s="18"/>
    </row>
    <row r="110" spans="1:12" s="104" customFormat="1" ht="13.5" customHeight="1" thickBot="1" x14ac:dyDescent="0.4">
      <c r="A110" s="72" t="s">
        <v>6</v>
      </c>
      <c r="B110" s="78">
        <f>1+MAX($B$13:B109)</f>
        <v>25</v>
      </c>
      <c r="C110" s="59" t="s">
        <v>231</v>
      </c>
      <c r="D110" s="79"/>
      <c r="E110" s="59" t="s">
        <v>140</v>
      </c>
      <c r="F110" s="111" t="s">
        <v>232</v>
      </c>
      <c r="G110" s="59" t="s">
        <v>147</v>
      </c>
      <c r="H110" s="60">
        <v>2</v>
      </c>
      <c r="I110" s="83"/>
      <c r="J110" s="60"/>
      <c r="K110" s="62"/>
      <c r="L110" s="77">
        <f>ROUND((ROUND(H110,3))*(ROUND(K110,2)),2)</f>
        <v>0</v>
      </c>
    </row>
    <row r="111" spans="1:12" s="104" customFormat="1" ht="12.75" customHeight="1" x14ac:dyDescent="0.35">
      <c r="A111" s="72" t="s">
        <v>5</v>
      </c>
      <c r="B111" s="15"/>
      <c r="C111" s="12"/>
      <c r="D111" s="12"/>
      <c r="E111" s="12"/>
      <c r="F111" s="81"/>
      <c r="G111" s="6"/>
      <c r="H111" s="6"/>
      <c r="I111" s="6"/>
      <c r="J111" s="6"/>
      <c r="K111" s="6"/>
      <c r="L111" s="16"/>
    </row>
    <row r="112" spans="1:12" s="104" customFormat="1" ht="12.75" customHeight="1" x14ac:dyDescent="0.35">
      <c r="A112" s="72" t="s">
        <v>7</v>
      </c>
      <c r="B112" s="15"/>
      <c r="C112" s="12"/>
      <c r="D112" s="12"/>
      <c r="E112" s="12"/>
      <c r="F112" s="82"/>
      <c r="G112" s="6"/>
      <c r="H112" s="6"/>
      <c r="I112" s="6"/>
      <c r="J112" s="6"/>
      <c r="K112" s="6"/>
      <c r="L112" s="16"/>
    </row>
    <row r="113" spans="1:12" s="104" customFormat="1" ht="12.75" customHeight="1" thickBot="1" x14ac:dyDescent="0.4">
      <c r="A113" s="72" t="s">
        <v>8</v>
      </c>
      <c r="B113" s="17"/>
      <c r="C113" s="14"/>
      <c r="D113" s="14"/>
      <c r="E113" s="14"/>
      <c r="F113" s="112" t="s">
        <v>130</v>
      </c>
      <c r="G113" s="7"/>
      <c r="H113" s="7"/>
      <c r="I113" s="7"/>
      <c r="J113" s="7"/>
      <c r="K113" s="7"/>
      <c r="L113" s="18"/>
    </row>
    <row r="114" spans="1:12" s="104" customFormat="1" ht="13.5" customHeight="1" thickBot="1" x14ac:dyDescent="0.4">
      <c r="A114" s="72" t="s">
        <v>6</v>
      </c>
      <c r="B114" s="78">
        <f>1+MAX($B$13:B113)</f>
        <v>26</v>
      </c>
      <c r="C114" s="59" t="s">
        <v>233</v>
      </c>
      <c r="D114" s="79"/>
      <c r="E114" s="59" t="s">
        <v>140</v>
      </c>
      <c r="F114" s="111" t="s">
        <v>234</v>
      </c>
      <c r="G114" s="59" t="s">
        <v>142</v>
      </c>
      <c r="H114" s="60">
        <v>180</v>
      </c>
      <c r="I114" s="83"/>
      <c r="J114" s="60"/>
      <c r="K114" s="62"/>
      <c r="L114" s="77">
        <f>ROUND((ROUND(H114,3))*(ROUND(K114,2)),2)</f>
        <v>0</v>
      </c>
    </row>
    <row r="115" spans="1:12" s="104" customFormat="1" ht="12.75" customHeight="1" x14ac:dyDescent="0.35">
      <c r="A115" s="72" t="s">
        <v>5</v>
      </c>
      <c r="B115" s="15"/>
      <c r="C115" s="12"/>
      <c r="D115" s="12"/>
      <c r="E115" s="12"/>
      <c r="F115" s="81"/>
      <c r="G115" s="6"/>
      <c r="H115" s="6"/>
      <c r="I115" s="6"/>
      <c r="J115" s="6"/>
      <c r="K115" s="6"/>
      <c r="L115" s="16"/>
    </row>
    <row r="116" spans="1:12" s="104" customFormat="1" ht="12.75" customHeight="1" x14ac:dyDescent="0.35">
      <c r="A116" s="72" t="s">
        <v>7</v>
      </c>
      <c r="B116" s="15"/>
      <c r="C116" s="12"/>
      <c r="D116" s="12"/>
      <c r="E116" s="12"/>
      <c r="F116" s="82"/>
      <c r="G116" s="6"/>
      <c r="H116" s="6"/>
      <c r="I116" s="6"/>
      <c r="J116" s="6"/>
      <c r="K116" s="6"/>
      <c r="L116" s="16"/>
    </row>
    <row r="117" spans="1:12" s="104" customFormat="1" ht="12.75" customHeight="1" thickBot="1" x14ac:dyDescent="0.4">
      <c r="A117" s="72" t="s">
        <v>8</v>
      </c>
      <c r="B117" s="17"/>
      <c r="C117" s="14"/>
      <c r="D117" s="14"/>
      <c r="E117" s="14"/>
      <c r="F117" s="112" t="s">
        <v>130</v>
      </c>
      <c r="G117" s="7"/>
      <c r="H117" s="7"/>
      <c r="I117" s="7"/>
      <c r="J117" s="7"/>
      <c r="K117" s="7"/>
      <c r="L117" s="18"/>
    </row>
    <row r="118" spans="1:12" s="104" customFormat="1" ht="13.5" customHeight="1" thickBot="1" x14ac:dyDescent="0.4">
      <c r="A118" s="72" t="s">
        <v>6</v>
      </c>
      <c r="B118" s="78">
        <f>1+MAX($B$13:B117)</f>
        <v>27</v>
      </c>
      <c r="C118" s="59" t="s">
        <v>235</v>
      </c>
      <c r="D118" s="79"/>
      <c r="E118" s="59" t="s">
        <v>140</v>
      </c>
      <c r="F118" s="111" t="s">
        <v>236</v>
      </c>
      <c r="G118" s="59" t="s">
        <v>147</v>
      </c>
      <c r="H118" s="60">
        <v>4</v>
      </c>
      <c r="I118" s="83"/>
      <c r="J118" s="60"/>
      <c r="K118" s="62"/>
      <c r="L118" s="77">
        <f>ROUND((ROUND(H118,3))*(ROUND(K118,2)),2)</f>
        <v>0</v>
      </c>
    </row>
    <row r="119" spans="1:12" s="104" customFormat="1" ht="12.75" customHeight="1" x14ac:dyDescent="0.35">
      <c r="A119" s="72" t="s">
        <v>5</v>
      </c>
      <c r="B119" s="15"/>
      <c r="C119" s="12"/>
      <c r="D119" s="12"/>
      <c r="E119" s="12"/>
      <c r="F119" s="81"/>
      <c r="G119" s="6"/>
      <c r="H119" s="6"/>
      <c r="I119" s="6"/>
      <c r="J119" s="6"/>
      <c r="K119" s="6"/>
      <c r="L119" s="16"/>
    </row>
    <row r="120" spans="1:12" s="104" customFormat="1" ht="12.75" customHeight="1" x14ac:dyDescent="0.35">
      <c r="A120" s="72" t="s">
        <v>7</v>
      </c>
      <c r="B120" s="15"/>
      <c r="C120" s="12"/>
      <c r="D120" s="12"/>
      <c r="E120" s="12"/>
      <c r="F120" s="82"/>
      <c r="G120" s="6"/>
      <c r="H120" s="6"/>
      <c r="I120" s="6"/>
      <c r="J120" s="6"/>
      <c r="K120" s="6"/>
      <c r="L120" s="16"/>
    </row>
    <row r="121" spans="1:12" s="104" customFormat="1" ht="12.75" customHeight="1" thickBot="1" x14ac:dyDescent="0.4">
      <c r="A121" s="72" t="s">
        <v>8</v>
      </c>
      <c r="B121" s="17"/>
      <c r="C121" s="14"/>
      <c r="D121" s="14"/>
      <c r="E121" s="14"/>
      <c r="F121" s="112" t="s">
        <v>130</v>
      </c>
      <c r="G121" s="7"/>
      <c r="H121" s="7"/>
      <c r="I121" s="7"/>
      <c r="J121" s="7"/>
      <c r="K121" s="7"/>
      <c r="L121" s="18"/>
    </row>
    <row r="122" spans="1:12" s="104" customFormat="1" ht="11" thickBot="1" x14ac:dyDescent="0.4">
      <c r="A122" s="72" t="s">
        <v>6</v>
      </c>
      <c r="B122" s="78">
        <f>1+MAX($B$13:B121)</f>
        <v>28</v>
      </c>
      <c r="C122" s="59" t="s">
        <v>188</v>
      </c>
      <c r="D122" s="79"/>
      <c r="E122" s="59" t="s">
        <v>140</v>
      </c>
      <c r="F122" s="111" t="s">
        <v>189</v>
      </c>
      <c r="G122" s="59" t="s">
        <v>181</v>
      </c>
      <c r="H122" s="60">
        <v>40</v>
      </c>
      <c r="I122" s="83"/>
      <c r="J122" s="60" t="str">
        <f>IF(ISNUMBER(I122),ROUND(H122*I122,3),"")</f>
        <v/>
      </c>
      <c r="K122" s="62"/>
      <c r="L122" s="77">
        <f>ROUND(H122*K122,2)</f>
        <v>0</v>
      </c>
    </row>
    <row r="123" spans="1:12" s="104" customFormat="1" x14ac:dyDescent="0.35">
      <c r="A123" s="72" t="s">
        <v>5</v>
      </c>
      <c r="B123" s="15"/>
      <c r="C123" s="12"/>
      <c r="D123" s="12"/>
      <c r="E123" s="12"/>
      <c r="F123" s="81"/>
      <c r="G123" s="6"/>
      <c r="H123" s="6"/>
      <c r="I123" s="6"/>
      <c r="J123" s="6"/>
      <c r="K123" s="6"/>
      <c r="L123" s="16"/>
    </row>
    <row r="124" spans="1:12" s="104" customFormat="1" x14ac:dyDescent="0.35">
      <c r="A124" s="72" t="s">
        <v>7</v>
      </c>
      <c r="B124" s="15"/>
      <c r="C124" s="12"/>
      <c r="D124" s="12"/>
      <c r="E124" s="12"/>
      <c r="F124" s="82"/>
      <c r="G124" s="6"/>
      <c r="H124" s="6"/>
      <c r="I124" s="6"/>
      <c r="J124" s="6"/>
      <c r="K124" s="6"/>
      <c r="L124" s="16"/>
    </row>
    <row r="125" spans="1:12" s="104" customFormat="1" ht="10.5" thickBot="1" x14ac:dyDescent="0.4">
      <c r="A125" s="72" t="s">
        <v>8</v>
      </c>
      <c r="B125" s="17"/>
      <c r="C125" s="14"/>
      <c r="D125" s="14"/>
      <c r="E125" s="14"/>
      <c r="F125" s="112" t="s">
        <v>130</v>
      </c>
      <c r="G125" s="7"/>
      <c r="H125" s="7"/>
      <c r="I125" s="7"/>
      <c r="J125" s="7"/>
      <c r="K125" s="7"/>
      <c r="L125" s="18"/>
    </row>
    <row r="126" spans="1:12" ht="13.5" thickBot="1" x14ac:dyDescent="0.25">
      <c r="A126" s="115" t="s">
        <v>82</v>
      </c>
      <c r="B126" s="116" t="s">
        <v>192</v>
      </c>
      <c r="C126" s="122" t="str">
        <f xml:space="preserve"> CONCATENATE("za Díl ",C13)</f>
        <v>za Díl 74</v>
      </c>
      <c r="D126" s="118"/>
      <c r="E126" s="118"/>
      <c r="F126" s="117" t="s">
        <v>191</v>
      </c>
      <c r="G126" s="119"/>
      <c r="H126" s="119"/>
      <c r="I126" s="119"/>
      <c r="J126" s="120"/>
      <c r="K126" s="119"/>
      <c r="L126" s="121">
        <f>SUM(L14:L125)</f>
        <v>0</v>
      </c>
    </row>
    <row r="127" spans="1:12" ht="13.5" thickBot="1" x14ac:dyDescent="0.25">
      <c r="A127" s="71" t="s">
        <v>29</v>
      </c>
      <c r="B127" s="105" t="s">
        <v>19</v>
      </c>
      <c r="C127" s="106" t="s">
        <v>198</v>
      </c>
      <c r="D127" s="107"/>
      <c r="E127" s="107"/>
      <c r="F127" s="106" t="s">
        <v>197</v>
      </c>
      <c r="G127" s="108"/>
      <c r="H127" s="108"/>
      <c r="I127" s="108"/>
      <c r="J127" s="109"/>
      <c r="K127" s="108"/>
      <c r="L127" s="110"/>
    </row>
    <row r="128" spans="1:12" ht="11" thickBot="1" x14ac:dyDescent="0.25">
      <c r="A128" s="72" t="s">
        <v>6</v>
      </c>
      <c r="B128" s="78">
        <f>1+MAX($B$13:B127)</f>
        <v>29</v>
      </c>
      <c r="C128" s="59" t="s">
        <v>194</v>
      </c>
      <c r="D128" s="79"/>
      <c r="E128" s="59" t="s">
        <v>140</v>
      </c>
      <c r="F128" s="111" t="s">
        <v>195</v>
      </c>
      <c r="G128" s="59" t="s">
        <v>196</v>
      </c>
      <c r="H128" s="60">
        <v>800</v>
      </c>
      <c r="I128" s="83"/>
      <c r="J128" s="60" t="str">
        <f>IF(ISNUMBER(I128),ROUND(H128*I128,3),"")</f>
        <v/>
      </c>
      <c r="K128" s="62"/>
      <c r="L128" s="77">
        <f>ROUND(H128*K128,2)</f>
        <v>0</v>
      </c>
    </row>
    <row r="129" spans="1:12" x14ac:dyDescent="0.2">
      <c r="A129" s="72" t="s">
        <v>5</v>
      </c>
      <c r="B129" s="15"/>
      <c r="C129" s="12"/>
      <c r="D129" s="12"/>
      <c r="E129" s="12"/>
      <c r="F129" s="81"/>
      <c r="G129" s="6"/>
      <c r="H129" s="6"/>
      <c r="I129" s="6"/>
      <c r="J129" s="6"/>
      <c r="K129" s="6"/>
      <c r="L129" s="16"/>
    </row>
    <row r="130" spans="1:12" x14ac:dyDescent="0.2">
      <c r="A130" s="72" t="s">
        <v>7</v>
      </c>
      <c r="B130" s="15"/>
      <c r="C130" s="12"/>
      <c r="D130" s="12"/>
      <c r="E130" s="12"/>
      <c r="F130" s="82"/>
      <c r="G130" s="6"/>
      <c r="H130" s="6"/>
      <c r="I130" s="6"/>
      <c r="J130" s="6"/>
      <c r="K130" s="6"/>
      <c r="L130" s="16"/>
    </row>
    <row r="131" spans="1:12" ht="10.5" thickBot="1" x14ac:dyDescent="0.25">
      <c r="A131" s="72" t="s">
        <v>8</v>
      </c>
      <c r="B131" s="17"/>
      <c r="C131" s="14"/>
      <c r="D131" s="14"/>
      <c r="E131" s="14"/>
      <c r="F131" s="112" t="s">
        <v>130</v>
      </c>
      <c r="G131" s="7"/>
      <c r="H131" s="7"/>
      <c r="I131" s="7"/>
      <c r="J131" s="7"/>
      <c r="K131" s="7"/>
      <c r="L131" s="18"/>
    </row>
    <row r="132" spans="1:12" ht="13.5" thickBot="1" x14ac:dyDescent="0.25">
      <c r="A132" s="115" t="s">
        <v>82</v>
      </c>
      <c r="B132" s="116" t="s">
        <v>192</v>
      </c>
      <c r="C132" s="122" t="str">
        <f xml:space="preserve"> CONCATENATE("za Díl ",C127)</f>
        <v>za Díl 13</v>
      </c>
      <c r="D132" s="118"/>
      <c r="E132" s="118"/>
      <c r="F132" s="117" t="s">
        <v>197</v>
      </c>
      <c r="G132" s="119"/>
      <c r="H132" s="119"/>
      <c r="I132" s="119"/>
      <c r="J132" s="120"/>
      <c r="K132" s="119"/>
      <c r="L132" s="121">
        <f>SUM(L128:L131)</f>
        <v>0</v>
      </c>
    </row>
    <row r="133" spans="1:12" ht="13.5" thickBot="1" x14ac:dyDescent="0.25">
      <c r="A133" s="71" t="s">
        <v>29</v>
      </c>
      <c r="B133" s="105" t="s">
        <v>19</v>
      </c>
      <c r="C133" s="106" t="s">
        <v>199</v>
      </c>
      <c r="D133" s="107"/>
      <c r="E133" s="107"/>
      <c r="F133" s="106" t="s">
        <v>202</v>
      </c>
      <c r="G133" s="108"/>
      <c r="H133" s="108"/>
      <c r="I133" s="108"/>
      <c r="J133" s="109"/>
      <c r="K133" s="108"/>
      <c r="L133" s="110"/>
    </row>
    <row r="134" spans="1:12" ht="11" thickBot="1" x14ac:dyDescent="0.25">
      <c r="A134" s="72" t="s">
        <v>6</v>
      </c>
      <c r="B134" s="78">
        <f>1+MAX($B$13:B133)</f>
        <v>30</v>
      </c>
      <c r="C134" s="59" t="s">
        <v>200</v>
      </c>
      <c r="D134" s="79"/>
      <c r="E134" s="59" t="s">
        <v>140</v>
      </c>
      <c r="F134" s="111" t="s">
        <v>201</v>
      </c>
      <c r="G134" s="59" t="s">
        <v>196</v>
      </c>
      <c r="H134" s="60">
        <v>800</v>
      </c>
      <c r="I134" s="83"/>
      <c r="J134" s="60" t="str">
        <f>IF(ISNUMBER(I134),ROUND(H134*I134,3),"")</f>
        <v/>
      </c>
      <c r="K134" s="62"/>
      <c r="L134" s="77">
        <f>ROUND(H134*K134,2)</f>
        <v>0</v>
      </c>
    </row>
    <row r="135" spans="1:12" x14ac:dyDescent="0.2">
      <c r="A135" s="72" t="s">
        <v>5</v>
      </c>
      <c r="B135" s="15"/>
      <c r="C135" s="12"/>
      <c r="D135" s="12"/>
      <c r="E135" s="12"/>
      <c r="F135" s="81"/>
      <c r="G135" s="6"/>
      <c r="H135" s="6"/>
      <c r="I135" s="6"/>
      <c r="J135" s="6"/>
      <c r="K135" s="6"/>
      <c r="L135" s="16"/>
    </row>
    <row r="136" spans="1:12" x14ac:dyDescent="0.2">
      <c r="A136" s="72" t="s">
        <v>7</v>
      </c>
      <c r="B136" s="15"/>
      <c r="C136" s="12"/>
      <c r="D136" s="12"/>
      <c r="E136" s="12"/>
      <c r="F136" s="82" t="s">
        <v>208</v>
      </c>
      <c r="G136" s="6"/>
      <c r="H136" s="6"/>
      <c r="I136" s="6"/>
      <c r="J136" s="6"/>
      <c r="K136" s="6"/>
      <c r="L136" s="16"/>
    </row>
    <row r="137" spans="1:12" ht="10.5" thickBot="1" x14ac:dyDescent="0.25">
      <c r="A137" s="72" t="s">
        <v>8</v>
      </c>
      <c r="B137" s="17"/>
      <c r="C137" s="14"/>
      <c r="D137" s="14"/>
      <c r="E137" s="14"/>
      <c r="F137" s="112" t="s">
        <v>130</v>
      </c>
      <c r="G137" s="7"/>
      <c r="H137" s="7"/>
      <c r="I137" s="7"/>
      <c r="J137" s="7"/>
      <c r="K137" s="7"/>
      <c r="L137" s="18"/>
    </row>
    <row r="138" spans="1:12" ht="13.5" thickBot="1" x14ac:dyDescent="0.25">
      <c r="A138" s="115" t="s">
        <v>82</v>
      </c>
      <c r="B138" s="116" t="s">
        <v>192</v>
      </c>
      <c r="C138" s="122" t="str">
        <f xml:space="preserve"> CONCATENATE("za Díl ",C133)</f>
        <v>za Díl 17</v>
      </c>
      <c r="D138" s="118"/>
      <c r="E138" s="118"/>
      <c r="F138" s="117" t="s">
        <v>202</v>
      </c>
      <c r="G138" s="119"/>
      <c r="H138" s="119"/>
      <c r="I138" s="119"/>
      <c r="J138" s="120"/>
      <c r="K138" s="119"/>
      <c r="L138" s="121">
        <f>SUM(L134:L137)</f>
        <v>0</v>
      </c>
    </row>
    <row r="139" spans="1:12" ht="13.5" thickBot="1" x14ac:dyDescent="0.25">
      <c r="A139" s="71" t="s">
        <v>29</v>
      </c>
      <c r="B139" s="105" t="s">
        <v>19</v>
      </c>
      <c r="C139" s="106" t="s">
        <v>204</v>
      </c>
      <c r="D139" s="107"/>
      <c r="E139" s="107"/>
      <c r="F139" s="106" t="s">
        <v>203</v>
      </c>
      <c r="G139" s="108"/>
      <c r="H139" s="108"/>
      <c r="I139" s="108"/>
      <c r="J139" s="109"/>
      <c r="K139" s="108"/>
      <c r="L139" s="110"/>
    </row>
    <row r="140" spans="1:12" ht="13.5" customHeight="1" thickBot="1" x14ac:dyDescent="0.25">
      <c r="A140" s="72" t="s">
        <v>6</v>
      </c>
      <c r="B140" s="78">
        <f>1+MAX($B$13:B139)</f>
        <v>31</v>
      </c>
      <c r="C140" s="59" t="s">
        <v>205</v>
      </c>
      <c r="D140" s="79"/>
      <c r="E140" s="59" t="s">
        <v>140</v>
      </c>
      <c r="F140" s="111" t="s">
        <v>206</v>
      </c>
      <c r="G140" s="59" t="s">
        <v>207</v>
      </c>
      <c r="H140" s="60">
        <v>3450</v>
      </c>
      <c r="I140" s="83"/>
      <c r="J140" s="60"/>
      <c r="K140" s="62"/>
      <c r="L140" s="77">
        <f>ROUND((ROUND(H140,3))*(ROUND(K140,2)),2)</f>
        <v>0</v>
      </c>
    </row>
    <row r="141" spans="1:12" ht="12.75" customHeight="1" x14ac:dyDescent="0.2">
      <c r="A141" s="72" t="s">
        <v>5</v>
      </c>
      <c r="B141" s="15"/>
      <c r="C141" s="12"/>
      <c r="D141" s="12"/>
      <c r="E141" s="12"/>
      <c r="F141" s="81"/>
      <c r="G141" s="6"/>
      <c r="H141" s="6"/>
      <c r="I141" s="6"/>
      <c r="J141" s="6"/>
      <c r="K141" s="6"/>
      <c r="L141" s="16"/>
    </row>
    <row r="142" spans="1:12" ht="12.75" customHeight="1" x14ac:dyDescent="0.2">
      <c r="A142" s="72" t="s">
        <v>7</v>
      </c>
      <c r="B142" s="15"/>
      <c r="C142" s="12"/>
      <c r="D142" s="12"/>
      <c r="E142" s="12"/>
      <c r="F142" s="82" t="s">
        <v>209</v>
      </c>
      <c r="G142" s="6"/>
      <c r="H142" s="6"/>
      <c r="I142" s="6"/>
      <c r="J142" s="6"/>
      <c r="K142" s="6"/>
      <c r="L142" s="16"/>
    </row>
    <row r="143" spans="1:12" ht="12.75" customHeight="1" thickBot="1" x14ac:dyDescent="0.25">
      <c r="A143" s="72" t="s">
        <v>8</v>
      </c>
      <c r="B143" s="17"/>
      <c r="C143" s="14"/>
      <c r="D143" s="14"/>
      <c r="E143" s="14"/>
      <c r="F143" s="112" t="s">
        <v>130</v>
      </c>
      <c r="G143" s="7"/>
      <c r="H143" s="7"/>
      <c r="I143" s="7"/>
      <c r="J143" s="7"/>
      <c r="K143" s="7"/>
      <c r="L143" s="18"/>
    </row>
    <row r="144" spans="1:12" ht="13.5" thickBot="1" x14ac:dyDescent="0.25">
      <c r="A144" s="71" t="s">
        <v>29</v>
      </c>
      <c r="B144" s="105" t="s">
        <v>19</v>
      </c>
      <c r="C144" s="106" t="s">
        <v>211</v>
      </c>
      <c r="D144" s="107"/>
      <c r="E144" s="107"/>
      <c r="F144" s="106" t="s">
        <v>210</v>
      </c>
      <c r="G144" s="108"/>
      <c r="H144" s="108"/>
      <c r="I144" s="108"/>
      <c r="J144" s="109"/>
      <c r="K144" s="108"/>
      <c r="L144" s="110"/>
    </row>
    <row r="145" spans="1:12" ht="11" thickBot="1" x14ac:dyDescent="0.25">
      <c r="A145" s="72" t="s">
        <v>6</v>
      </c>
      <c r="B145" s="78">
        <f>1+MAX($B$13:B144)</f>
        <v>32</v>
      </c>
      <c r="C145" s="59" t="s">
        <v>212</v>
      </c>
      <c r="D145" s="79"/>
      <c r="E145" s="59" t="s">
        <v>140</v>
      </c>
      <c r="F145" s="111" t="s">
        <v>213</v>
      </c>
      <c r="G145" s="59" t="s">
        <v>196</v>
      </c>
      <c r="H145" s="60">
        <v>1.1299999999999999</v>
      </c>
      <c r="I145" s="83"/>
      <c r="J145" s="60" t="str">
        <f>IF(ISNUMBER(I145),ROUND(H145*I145,3),"")</f>
        <v/>
      </c>
      <c r="K145" s="62"/>
      <c r="L145" s="77">
        <f>ROUND(H145*K145,2)</f>
        <v>0</v>
      </c>
    </row>
    <row r="146" spans="1:12" x14ac:dyDescent="0.2">
      <c r="A146" s="72" t="s">
        <v>5</v>
      </c>
      <c r="B146" s="15"/>
      <c r="C146" s="12"/>
      <c r="D146" s="12"/>
      <c r="E146" s="12"/>
      <c r="F146" s="81"/>
      <c r="G146" s="6"/>
      <c r="H146" s="6"/>
      <c r="I146" s="6"/>
      <c r="J146" s="6"/>
      <c r="K146" s="6"/>
      <c r="L146" s="16"/>
    </row>
    <row r="147" spans="1:12" x14ac:dyDescent="0.2">
      <c r="A147" s="72" t="s">
        <v>7</v>
      </c>
      <c r="B147" s="15"/>
      <c r="C147" s="12"/>
      <c r="D147" s="12"/>
      <c r="E147" s="12"/>
      <c r="F147" s="82" t="s">
        <v>214</v>
      </c>
      <c r="G147" s="6"/>
      <c r="H147" s="6"/>
      <c r="I147" s="6"/>
      <c r="J147" s="6"/>
      <c r="K147" s="6"/>
      <c r="L147" s="16"/>
    </row>
    <row r="148" spans="1:12" ht="10.5" thickBot="1" x14ac:dyDescent="0.25">
      <c r="A148" s="72" t="s">
        <v>8</v>
      </c>
      <c r="B148" s="17"/>
      <c r="C148" s="14"/>
      <c r="D148" s="14"/>
      <c r="E148" s="14"/>
      <c r="F148" s="112" t="s">
        <v>130</v>
      </c>
      <c r="G148" s="7"/>
      <c r="H148" s="7"/>
      <c r="I148" s="7"/>
      <c r="J148" s="7"/>
      <c r="K148" s="7"/>
      <c r="L148" s="18"/>
    </row>
    <row r="149" spans="1:12" ht="13.5" thickBot="1" x14ac:dyDescent="0.25">
      <c r="A149" s="115" t="s">
        <v>82</v>
      </c>
      <c r="B149" s="116" t="s">
        <v>192</v>
      </c>
      <c r="C149" s="122" t="str">
        <f xml:space="preserve"> CONCATENATE("za Díl ",C144)</f>
        <v>za Díl 11</v>
      </c>
      <c r="D149" s="118"/>
      <c r="E149" s="118"/>
      <c r="F149" s="117" t="s">
        <v>210</v>
      </c>
      <c r="G149" s="119"/>
      <c r="H149" s="119"/>
      <c r="I149" s="119"/>
      <c r="J149" s="120"/>
      <c r="K149" s="119"/>
      <c r="L149" s="121">
        <f>SUM(L145:L148)</f>
        <v>0</v>
      </c>
    </row>
    <row r="150" spans="1:12" ht="13.5" thickBot="1" x14ac:dyDescent="0.25">
      <c r="A150" s="71" t="s">
        <v>29</v>
      </c>
      <c r="B150" s="105" t="s">
        <v>19</v>
      </c>
      <c r="C150" s="106" t="s">
        <v>222</v>
      </c>
      <c r="D150" s="107"/>
      <c r="E150" s="107"/>
      <c r="F150" s="106" t="s">
        <v>223</v>
      </c>
      <c r="G150" s="108"/>
      <c r="H150" s="108"/>
      <c r="I150" s="108"/>
      <c r="J150" s="109"/>
      <c r="K150" s="108"/>
      <c r="L150" s="110"/>
    </row>
    <row r="151" spans="1:12" ht="20.5" thickBot="1" x14ac:dyDescent="0.25">
      <c r="A151" s="72" t="s">
        <v>6</v>
      </c>
      <c r="B151" s="78">
        <f>1+MAX($B$13:B150)</f>
        <v>33</v>
      </c>
      <c r="C151" s="59" t="s">
        <v>215</v>
      </c>
      <c r="D151" s="79"/>
      <c r="E151" s="59" t="s">
        <v>140</v>
      </c>
      <c r="F151" s="111" t="s">
        <v>216</v>
      </c>
      <c r="G151" s="59" t="s">
        <v>217</v>
      </c>
      <c r="H151" s="60">
        <v>30</v>
      </c>
      <c r="I151" s="83"/>
      <c r="J151" s="60" t="str">
        <f>IF(ISNUMBER(I151),ROUND(H151*I151,3),"")</f>
        <v/>
      </c>
      <c r="K151" s="62"/>
      <c r="L151" s="77">
        <f>ROUND(H151*K151,2)</f>
        <v>0</v>
      </c>
    </row>
    <row r="152" spans="1:12" x14ac:dyDescent="0.2">
      <c r="A152" s="72" t="s">
        <v>5</v>
      </c>
      <c r="B152" s="15"/>
      <c r="C152" s="12"/>
      <c r="D152" s="12"/>
      <c r="E152" s="12"/>
      <c r="F152" s="81"/>
      <c r="G152" s="6"/>
      <c r="H152" s="6"/>
      <c r="I152" s="6"/>
      <c r="J152" s="6"/>
      <c r="K152" s="6"/>
      <c r="L152" s="16"/>
    </row>
    <row r="153" spans="1:12" x14ac:dyDescent="0.2">
      <c r="A153" s="72" t="s">
        <v>7</v>
      </c>
      <c r="B153" s="15"/>
      <c r="C153" s="12"/>
      <c r="D153" s="12"/>
      <c r="E153" s="12"/>
      <c r="F153" s="82"/>
      <c r="G153" s="6"/>
      <c r="H153" s="6"/>
      <c r="I153" s="6"/>
      <c r="J153" s="6"/>
      <c r="K153" s="6"/>
      <c r="L153" s="16"/>
    </row>
    <row r="154" spans="1:12" ht="10.5" thickBot="1" x14ac:dyDescent="0.25">
      <c r="A154" s="72" t="s">
        <v>8</v>
      </c>
      <c r="B154" s="17"/>
      <c r="C154" s="14"/>
      <c r="D154" s="14"/>
      <c r="E154" s="14"/>
      <c r="F154" s="112" t="s">
        <v>130</v>
      </c>
      <c r="G154" s="7"/>
      <c r="H154" s="7"/>
      <c r="I154" s="7"/>
      <c r="J154" s="7"/>
      <c r="K154" s="7"/>
      <c r="L154" s="18"/>
    </row>
    <row r="155" spans="1:12" ht="20.5" thickBot="1" x14ac:dyDescent="0.25">
      <c r="A155" s="72" t="s">
        <v>6</v>
      </c>
      <c r="B155" s="78">
        <f>1+MAX($B$13:B154)</f>
        <v>34</v>
      </c>
      <c r="C155" s="59" t="s">
        <v>218</v>
      </c>
      <c r="D155" s="79"/>
      <c r="E155" s="59" t="s">
        <v>140</v>
      </c>
      <c r="F155" s="111" t="s">
        <v>219</v>
      </c>
      <c r="G155" s="59" t="s">
        <v>217</v>
      </c>
      <c r="H155" s="60">
        <v>2.5</v>
      </c>
      <c r="I155" s="83"/>
      <c r="J155" s="60" t="str">
        <f>IF(ISNUMBER(I155),ROUND(H155*I155,3),"")</f>
        <v/>
      </c>
      <c r="K155" s="62"/>
      <c r="L155" s="77">
        <f>ROUND(H155*K155,2)</f>
        <v>0</v>
      </c>
    </row>
    <row r="156" spans="1:12" x14ac:dyDescent="0.2">
      <c r="A156" s="72" t="s">
        <v>5</v>
      </c>
      <c r="B156" s="15"/>
      <c r="C156" s="12"/>
      <c r="D156" s="12"/>
      <c r="E156" s="12"/>
      <c r="F156" s="81"/>
      <c r="G156" s="6"/>
      <c r="H156" s="6"/>
      <c r="I156" s="6"/>
      <c r="J156" s="6"/>
      <c r="K156" s="6"/>
      <c r="L156" s="16"/>
    </row>
    <row r="157" spans="1:12" x14ac:dyDescent="0.2">
      <c r="A157" s="72" t="s">
        <v>7</v>
      </c>
      <c r="B157" s="15"/>
      <c r="C157" s="12"/>
      <c r="D157" s="12"/>
      <c r="E157" s="12"/>
      <c r="F157" s="82"/>
      <c r="G157" s="6"/>
      <c r="H157" s="6"/>
      <c r="I157" s="6"/>
      <c r="J157" s="6"/>
      <c r="K157" s="6"/>
      <c r="L157" s="16"/>
    </row>
    <row r="158" spans="1:12" ht="10.5" thickBot="1" x14ac:dyDescent="0.25">
      <c r="A158" s="72" t="s">
        <v>8</v>
      </c>
      <c r="B158" s="17"/>
      <c r="C158" s="14"/>
      <c r="D158" s="14"/>
      <c r="E158" s="14"/>
      <c r="F158" s="112" t="s">
        <v>130</v>
      </c>
      <c r="G158" s="7"/>
      <c r="H158" s="7"/>
      <c r="I158" s="7"/>
      <c r="J158" s="7"/>
      <c r="K158" s="7"/>
      <c r="L158" s="18"/>
    </row>
    <row r="159" spans="1:12" ht="20.5" thickBot="1" x14ac:dyDescent="0.25">
      <c r="A159" s="72" t="s">
        <v>6</v>
      </c>
      <c r="B159" s="78">
        <f>1+MAX($B$13:B158)</f>
        <v>35</v>
      </c>
      <c r="C159" s="59" t="s">
        <v>220</v>
      </c>
      <c r="D159" s="79"/>
      <c r="E159" s="59" t="s">
        <v>140</v>
      </c>
      <c r="F159" s="111" t="s">
        <v>221</v>
      </c>
      <c r="G159" s="59" t="s">
        <v>217</v>
      </c>
      <c r="H159" s="60">
        <v>0.01</v>
      </c>
      <c r="I159" s="83"/>
      <c r="J159" s="60" t="str">
        <f>IF(ISNUMBER(I159),ROUND(H159*I159,3),"")</f>
        <v/>
      </c>
      <c r="K159" s="62"/>
      <c r="L159" s="77">
        <f>ROUND(H159*K159,2)</f>
        <v>0</v>
      </c>
    </row>
    <row r="160" spans="1:12" x14ac:dyDescent="0.2">
      <c r="A160" s="72" t="s">
        <v>5</v>
      </c>
      <c r="B160" s="15"/>
      <c r="C160" s="12"/>
      <c r="D160" s="12"/>
      <c r="E160" s="12"/>
      <c r="F160" s="81"/>
      <c r="G160" s="6"/>
      <c r="H160" s="6"/>
      <c r="I160" s="6"/>
      <c r="J160" s="6"/>
      <c r="K160" s="6"/>
      <c r="L160" s="16"/>
    </row>
    <row r="161" spans="1:12" x14ac:dyDescent="0.2">
      <c r="A161" s="72" t="s">
        <v>7</v>
      </c>
      <c r="B161" s="15"/>
      <c r="C161" s="12"/>
      <c r="D161" s="12"/>
      <c r="E161" s="12"/>
      <c r="F161" s="82"/>
      <c r="G161" s="6"/>
      <c r="H161" s="6"/>
      <c r="I161" s="6"/>
      <c r="J161" s="6"/>
      <c r="K161" s="6"/>
      <c r="L161" s="16"/>
    </row>
    <row r="162" spans="1:12" ht="10.5" thickBot="1" x14ac:dyDescent="0.25">
      <c r="A162" s="72" t="s">
        <v>8</v>
      </c>
      <c r="B162" s="17"/>
      <c r="C162" s="14"/>
      <c r="D162" s="14"/>
      <c r="E162" s="14"/>
      <c r="F162" s="112" t="s">
        <v>130</v>
      </c>
      <c r="G162" s="7"/>
      <c r="H162" s="7"/>
      <c r="I162" s="7"/>
      <c r="J162" s="7"/>
      <c r="K162" s="7"/>
      <c r="L162" s="18"/>
    </row>
    <row r="163" spans="1:12" ht="13.5" thickBot="1" x14ac:dyDescent="0.25">
      <c r="A163" s="115" t="s">
        <v>82</v>
      </c>
      <c r="B163" s="116" t="s">
        <v>192</v>
      </c>
      <c r="C163" s="122" t="str">
        <f xml:space="preserve"> CONCATENATE("za Díl ",C150)</f>
        <v>za Díl 0</v>
      </c>
      <c r="D163" s="118"/>
      <c r="E163" s="118"/>
      <c r="F163" s="117" t="s">
        <v>223</v>
      </c>
      <c r="G163" s="119"/>
      <c r="H163" s="119"/>
      <c r="I163" s="119"/>
      <c r="J163" s="120"/>
      <c r="K163" s="119"/>
      <c r="L163" s="121">
        <f>SUM(L151:L162)</f>
        <v>0</v>
      </c>
    </row>
    <row r="164" spans="1:12" ht="13.5" thickBot="1" x14ac:dyDescent="0.25">
      <c r="A164" s="71" t="s">
        <v>29</v>
      </c>
      <c r="B164" s="105" t="s">
        <v>19</v>
      </c>
      <c r="C164" s="106" t="s">
        <v>193</v>
      </c>
      <c r="D164" s="107"/>
      <c r="E164" s="107"/>
      <c r="F164" s="106" t="s">
        <v>224</v>
      </c>
      <c r="G164" s="108"/>
      <c r="H164" s="108"/>
      <c r="I164" s="108"/>
      <c r="J164" s="109"/>
      <c r="K164" s="108"/>
      <c r="L164" s="110"/>
    </row>
    <row r="165" spans="1:12" ht="11" thickBot="1" x14ac:dyDescent="0.25">
      <c r="A165" s="72" t="s">
        <v>6</v>
      </c>
      <c r="B165" s="78">
        <f>1+MAX($B$13:B164)</f>
        <v>36</v>
      </c>
      <c r="C165" s="59" t="s">
        <v>225</v>
      </c>
      <c r="D165" s="79"/>
      <c r="E165" s="59" t="s">
        <v>140</v>
      </c>
      <c r="F165" s="80" t="s">
        <v>226</v>
      </c>
      <c r="G165" s="59" t="s">
        <v>142</v>
      </c>
      <c r="H165" s="60">
        <v>160</v>
      </c>
      <c r="I165" s="83"/>
      <c r="J165" s="60" t="str">
        <f>IF(ISNUMBER(I165),ROUND(H165*I165,3),"")</f>
        <v/>
      </c>
      <c r="K165" s="62"/>
      <c r="L165" s="77">
        <f>ROUND(H165*K165,2)</f>
        <v>0</v>
      </c>
    </row>
    <row r="166" spans="1:12" x14ac:dyDescent="0.2">
      <c r="A166" s="72" t="s">
        <v>5</v>
      </c>
      <c r="B166" s="15"/>
      <c r="C166" s="12"/>
      <c r="D166" s="12"/>
      <c r="E166" s="12"/>
      <c r="F166" s="81"/>
      <c r="G166" s="6"/>
      <c r="H166" s="6"/>
      <c r="I166" s="6"/>
      <c r="J166" s="6"/>
      <c r="K166" s="6"/>
      <c r="L166" s="16"/>
    </row>
    <row r="167" spans="1:12" x14ac:dyDescent="0.2">
      <c r="A167" s="72" t="s">
        <v>7</v>
      </c>
      <c r="B167" s="15"/>
      <c r="C167" s="12"/>
      <c r="D167" s="12"/>
      <c r="E167" s="12"/>
      <c r="F167" s="82"/>
      <c r="G167" s="6"/>
      <c r="H167" s="6"/>
      <c r="I167" s="6"/>
      <c r="J167" s="6"/>
      <c r="K167" s="6"/>
      <c r="L167" s="16"/>
    </row>
    <row r="168" spans="1:12" ht="10.5" thickBot="1" x14ac:dyDescent="0.25">
      <c r="A168" s="72" t="s">
        <v>8</v>
      </c>
      <c r="B168" s="17"/>
      <c r="C168" s="14"/>
      <c r="D168" s="14"/>
      <c r="E168" s="14"/>
      <c r="F168" s="112" t="s">
        <v>130</v>
      </c>
      <c r="G168" s="7"/>
      <c r="H168" s="7"/>
      <c r="I168" s="7"/>
      <c r="J168" s="7"/>
      <c r="K168" s="7"/>
      <c r="L168" s="18"/>
    </row>
    <row r="169" spans="1:12" ht="13.5" thickBot="1" x14ac:dyDescent="0.25">
      <c r="A169" s="115" t="s">
        <v>82</v>
      </c>
      <c r="B169" s="116" t="s">
        <v>192</v>
      </c>
      <c r="C169" s="122" t="str">
        <f xml:space="preserve"> CONCATENATE("za Díl ",C164)</f>
        <v>za Díl 70</v>
      </c>
      <c r="D169" s="118"/>
      <c r="E169" s="118"/>
      <c r="F169" s="117" t="s">
        <v>224</v>
      </c>
      <c r="G169" s="119"/>
      <c r="H169" s="119"/>
      <c r="I169" s="119"/>
      <c r="J169" s="120"/>
      <c r="K169" s="119"/>
      <c r="L169" s="121">
        <f>SUM(L165:L168)</f>
        <v>0</v>
      </c>
    </row>
    <row r="170" spans="1:12" ht="13.5" thickBot="1" x14ac:dyDescent="0.25">
      <c r="A170" s="71" t="s">
        <v>29</v>
      </c>
      <c r="B170" s="105" t="s">
        <v>19</v>
      </c>
      <c r="C170" s="106" t="s">
        <v>190</v>
      </c>
      <c r="D170" s="107"/>
      <c r="E170" s="107"/>
      <c r="F170" s="106" t="s">
        <v>227</v>
      </c>
      <c r="G170" s="108"/>
      <c r="H170" s="108"/>
      <c r="I170" s="108"/>
      <c r="J170" s="109"/>
      <c r="K170" s="108"/>
      <c r="L170" s="110"/>
    </row>
    <row r="171" spans="1:12" ht="11" thickBot="1" x14ac:dyDescent="0.25">
      <c r="A171" s="72" t="s">
        <v>6</v>
      </c>
      <c r="B171" s="78">
        <f>1+MAX($B$13:B170)</f>
        <v>37</v>
      </c>
      <c r="C171" s="59" t="s">
        <v>229</v>
      </c>
      <c r="D171" s="79"/>
      <c r="E171" s="59" t="s">
        <v>228</v>
      </c>
      <c r="F171" s="80" t="s">
        <v>230</v>
      </c>
      <c r="G171" s="59" t="s">
        <v>158</v>
      </c>
      <c r="H171" s="60">
        <v>1</v>
      </c>
      <c r="I171" s="83"/>
      <c r="J171" s="60" t="str">
        <f>IF(ISNUMBER(I171),ROUND(H171*I171,3),"")</f>
        <v/>
      </c>
      <c r="K171" s="62"/>
      <c r="L171" s="77">
        <f>ROUND(H171*K171,2)</f>
        <v>0</v>
      </c>
    </row>
    <row r="172" spans="1:12" x14ac:dyDescent="0.2">
      <c r="A172" s="72" t="s">
        <v>5</v>
      </c>
      <c r="B172" s="15"/>
      <c r="C172" s="12"/>
      <c r="D172" s="12"/>
      <c r="E172" s="12"/>
      <c r="F172" s="81"/>
      <c r="G172" s="6"/>
      <c r="H172" s="6"/>
      <c r="I172" s="6"/>
      <c r="J172" s="6"/>
      <c r="K172" s="6"/>
      <c r="L172" s="16"/>
    </row>
    <row r="173" spans="1:12" ht="60" x14ac:dyDescent="0.2">
      <c r="A173" s="72" t="s">
        <v>7</v>
      </c>
      <c r="B173" s="15"/>
      <c r="C173" s="12"/>
      <c r="D173" s="12"/>
      <c r="E173" s="12"/>
      <c r="F173" s="82" t="s">
        <v>241</v>
      </c>
      <c r="G173" s="6"/>
      <c r="H173" s="6"/>
      <c r="I173" s="6"/>
      <c r="J173" s="6"/>
      <c r="K173" s="6"/>
      <c r="L173" s="16"/>
    </row>
    <row r="174" spans="1:12" ht="10.5" thickBot="1" x14ac:dyDescent="0.25">
      <c r="A174" s="72" t="s">
        <v>8</v>
      </c>
      <c r="B174" s="17"/>
      <c r="C174" s="14"/>
      <c r="D174" s="14"/>
      <c r="E174" s="14"/>
      <c r="F174" s="112" t="s">
        <v>130</v>
      </c>
      <c r="G174" s="7"/>
      <c r="H174" s="7"/>
      <c r="I174" s="7"/>
      <c r="J174" s="7"/>
      <c r="K174" s="7"/>
      <c r="L174" s="18"/>
    </row>
    <row r="175" spans="1:12" ht="13" x14ac:dyDescent="0.2">
      <c r="A175" s="115" t="s">
        <v>82</v>
      </c>
      <c r="B175" s="116" t="s">
        <v>192</v>
      </c>
      <c r="C175" s="122" t="str">
        <f xml:space="preserve"> CONCATENATE("za Díl ",C170)</f>
        <v>za Díl 74</v>
      </c>
      <c r="D175" s="118"/>
      <c r="E175" s="118"/>
      <c r="F175" s="117" t="s">
        <v>227</v>
      </c>
      <c r="G175" s="119"/>
      <c r="H175" s="119"/>
      <c r="I175" s="119"/>
      <c r="J175" s="120"/>
      <c r="K175" s="119"/>
      <c r="L175" s="121">
        <f>SUM(L171:L174)</f>
        <v>0</v>
      </c>
    </row>
  </sheetData>
  <sheetProtection formatCells="0" formatColumns="0" formatRows="0" insertColumns="0" insertRows="0" deleteColumns="0" deleteRows="0" sort="0" autoFilter="0"/>
  <autoFilter ref="A10:L17" xr:uid="{00000000-0009-0000-0000-000000000000}">
    <filterColumn colId="10" showButton="0"/>
  </autoFilter>
  <mergeCells count="29">
    <mergeCell ref="G10:G12"/>
    <mergeCell ref="E10:E12"/>
    <mergeCell ref="I8:J8"/>
    <mergeCell ref="B2:C2"/>
    <mergeCell ref="I2:J2"/>
    <mergeCell ref="F10:F12"/>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K3:L3"/>
    <mergeCell ref="I6:J6"/>
    <mergeCell ref="F6:H6"/>
    <mergeCell ref="F7:H7"/>
    <mergeCell ref="B8:D8"/>
    <mergeCell ref="G8:H8"/>
    <mergeCell ref="D3:E3"/>
  </mergeCells>
  <conditionalFormatting sqref="F6">
    <cfRule type="expression" dxfId="507" priority="2209">
      <formula>$E$5="Ostatní"</formula>
    </cfRule>
    <cfRule type="expression" dxfId="506" priority="2211">
      <formula>$E$6="Ostatní"</formula>
    </cfRule>
  </conditionalFormatting>
  <conditionalFormatting sqref="F2">
    <cfRule type="expression" dxfId="505" priority="2207">
      <formula>IF($F$2="Název stavby","Vybarvit",IF($F$2="","Vybarvit",""))="Vybarvit"</formula>
    </cfRule>
  </conditionalFormatting>
  <conditionalFormatting sqref="D3">
    <cfRule type="expression" dxfId="504" priority="2206">
      <formula>IF($D$3="SO XX-XX-XX","Vybarvit",IF($D$3="","Vybarvit",""))="Vybarvit"</formula>
    </cfRule>
  </conditionalFormatting>
  <conditionalFormatting sqref="F3">
    <cfRule type="expression" dxfId="503" priority="2205">
      <formula>IF($F$3="Název SO/PS","Vybarvit",IF($F$3="","Vybarvit",""))="Vybarvit"</formula>
    </cfRule>
  </conditionalFormatting>
  <conditionalFormatting sqref="F8">
    <cfRule type="expression" dxfId="502" priority="2204">
      <formula>IF($F$8="Obchodní název firmy/společnosti, v případě fyzické osoby podnikající  IČO","Vybarvit",IF($F$8="","Vybarvit",""))="Vybarvit"</formula>
    </cfRule>
  </conditionalFormatting>
  <conditionalFormatting sqref="G8:H8">
    <cfRule type="expression" dxfId="501" priority="2203">
      <formula>IF($G$8="Titul Jméno Příjmení","Vybarvit",IF($G$8="","Vybarvit",""))="Vybarvit"</formula>
    </cfRule>
  </conditionalFormatting>
  <conditionalFormatting sqref="K8">
    <cfRule type="expression" dxfId="500" priority="2178">
      <formula>$K$8=""</formula>
    </cfRule>
  </conditionalFormatting>
  <conditionalFormatting sqref="K7">
    <cfRule type="expression" dxfId="499" priority="2177">
      <formula>$K$7=""</formula>
    </cfRule>
  </conditionalFormatting>
  <conditionalFormatting sqref="K5">
    <cfRule type="expression" dxfId="498" priority="2175">
      <formula>$K$5=""</formula>
    </cfRule>
  </conditionalFormatting>
  <conditionalFormatting sqref="K4">
    <cfRule type="expression" dxfId="497" priority="2174">
      <formula>$K$4=""</formula>
    </cfRule>
  </conditionalFormatting>
  <conditionalFormatting sqref="L4">
    <cfRule type="expression" dxfId="496" priority="2173">
      <formula>$L$4=""</formula>
    </cfRule>
  </conditionalFormatting>
  <conditionalFormatting sqref="E8">
    <cfRule type="expression" dxfId="495" priority="2172">
      <formula>$E$8=""</formula>
    </cfRule>
  </conditionalFormatting>
  <conditionalFormatting sqref="E7">
    <cfRule type="expression" dxfId="494" priority="2171">
      <formula>$E$7=""</formula>
    </cfRule>
  </conditionalFormatting>
  <conditionalFormatting sqref="E6">
    <cfRule type="expression" dxfId="493" priority="2170">
      <formula>$E$6=""</formula>
    </cfRule>
  </conditionalFormatting>
  <conditionalFormatting sqref="E5">
    <cfRule type="expression" dxfId="492" priority="2169">
      <formula>$E$5=""</formula>
    </cfRule>
  </conditionalFormatting>
  <conditionalFormatting sqref="E4">
    <cfRule type="expression" dxfId="491" priority="2167">
      <formula>$E$4=""</formula>
    </cfRule>
  </conditionalFormatting>
  <conditionalFormatting sqref="F13">
    <cfRule type="expression" dxfId="490" priority="744">
      <formula>F13="Název dílu"</formula>
    </cfRule>
  </conditionalFormatting>
  <conditionalFormatting sqref="Q3">
    <cfRule type="cellIs" dxfId="489" priority="743" operator="notEqual">
      <formula>0</formula>
    </cfRule>
  </conditionalFormatting>
  <conditionalFormatting sqref="C13">
    <cfRule type="expression" dxfId="488" priority="742">
      <formula>C13="Kód dílu"</formula>
    </cfRule>
  </conditionalFormatting>
  <conditionalFormatting sqref="K6">
    <cfRule type="expression" dxfId="487" priority="686">
      <formula>$K$6=""</formula>
    </cfRule>
  </conditionalFormatting>
  <conditionalFormatting sqref="J14">
    <cfRule type="expression" dxfId="486" priority="661">
      <formula>J14=""</formula>
    </cfRule>
  </conditionalFormatting>
  <conditionalFormatting sqref="C14">
    <cfRule type="expression" dxfId="485" priority="660">
      <formula>C14=""</formula>
    </cfRule>
  </conditionalFormatting>
  <conditionalFormatting sqref="E14">
    <cfRule type="expression" dxfId="484" priority="659">
      <formula>E14=""</formula>
    </cfRule>
  </conditionalFormatting>
  <conditionalFormatting sqref="F14">
    <cfRule type="expression" dxfId="483" priority="658">
      <formula>F14=""</formula>
    </cfRule>
  </conditionalFormatting>
  <conditionalFormatting sqref="F15">
    <cfRule type="expression" dxfId="482" priority="657">
      <formula>F15=""</formula>
    </cfRule>
  </conditionalFormatting>
  <conditionalFormatting sqref="F17">
    <cfRule type="expression" dxfId="481" priority="655">
      <formula>F17=""</formula>
    </cfRule>
  </conditionalFormatting>
  <conditionalFormatting sqref="G14">
    <cfRule type="expression" dxfId="480" priority="654">
      <formula>G14=""</formula>
    </cfRule>
  </conditionalFormatting>
  <conditionalFormatting sqref="H14">
    <cfRule type="expression" dxfId="479" priority="653">
      <formula>H14=""</formula>
    </cfRule>
  </conditionalFormatting>
  <conditionalFormatting sqref="I14">
    <cfRule type="expression" dxfId="478" priority="652">
      <formula>I14=""</formula>
    </cfRule>
  </conditionalFormatting>
  <conditionalFormatting sqref="D14">
    <cfRule type="expression" dxfId="477" priority="651">
      <formula>D14=""</formula>
    </cfRule>
  </conditionalFormatting>
  <conditionalFormatting sqref="K14">
    <cfRule type="expression" dxfId="476" priority="650">
      <formula>K14=""</formula>
    </cfRule>
  </conditionalFormatting>
  <conditionalFormatting sqref="C18">
    <cfRule type="expression" dxfId="475" priority="604">
      <formula>C18=""</formula>
    </cfRule>
  </conditionalFormatting>
  <conditionalFormatting sqref="E18">
    <cfRule type="expression" dxfId="474" priority="603">
      <formula>E18=""</formula>
    </cfRule>
  </conditionalFormatting>
  <conditionalFormatting sqref="G26">
    <cfRule type="expression" dxfId="473" priority="574">
      <formula>G26=""</formula>
    </cfRule>
  </conditionalFormatting>
  <conditionalFormatting sqref="F19">
    <cfRule type="expression" dxfId="472" priority="601">
      <formula>F19=""</formula>
    </cfRule>
  </conditionalFormatting>
  <conditionalFormatting sqref="F20">
    <cfRule type="expression" dxfId="471" priority="600">
      <formula>F20=""</formula>
    </cfRule>
  </conditionalFormatting>
  <conditionalFormatting sqref="F21">
    <cfRule type="expression" dxfId="470" priority="599">
      <formula>F21=""</formula>
    </cfRule>
  </conditionalFormatting>
  <conditionalFormatting sqref="G18">
    <cfRule type="expression" dxfId="469" priority="598">
      <formula>G18=""</formula>
    </cfRule>
  </conditionalFormatting>
  <conditionalFormatting sqref="H18">
    <cfRule type="expression" dxfId="468" priority="597">
      <formula>H18=""</formula>
    </cfRule>
  </conditionalFormatting>
  <conditionalFormatting sqref="I18">
    <cfRule type="expression" dxfId="467" priority="596">
      <formula>I18=""</formula>
    </cfRule>
  </conditionalFormatting>
  <conditionalFormatting sqref="J18">
    <cfRule type="expression" dxfId="466" priority="595">
      <formula>J18=""</formula>
    </cfRule>
  </conditionalFormatting>
  <conditionalFormatting sqref="K18">
    <cfRule type="expression" dxfId="465" priority="594">
      <formula>K18=""</formula>
    </cfRule>
  </conditionalFormatting>
  <conditionalFormatting sqref="D18">
    <cfRule type="expression" dxfId="464" priority="593">
      <formula>D18=""</formula>
    </cfRule>
  </conditionalFormatting>
  <conditionalFormatting sqref="C22">
    <cfRule type="expression" dxfId="463" priority="592">
      <formula>C22=""</formula>
    </cfRule>
  </conditionalFormatting>
  <conditionalFormatting sqref="E22">
    <cfRule type="expression" dxfId="462" priority="591">
      <formula>E22=""</formula>
    </cfRule>
  </conditionalFormatting>
  <conditionalFormatting sqref="F33">
    <cfRule type="expression" dxfId="461" priority="563">
      <formula>F33=""</formula>
    </cfRule>
  </conditionalFormatting>
  <conditionalFormatting sqref="F23">
    <cfRule type="expression" dxfId="460" priority="589">
      <formula>F23=""</formula>
    </cfRule>
  </conditionalFormatting>
  <conditionalFormatting sqref="F24">
    <cfRule type="expression" dxfId="459" priority="588">
      <formula>F24=""</formula>
    </cfRule>
  </conditionalFormatting>
  <conditionalFormatting sqref="F25">
    <cfRule type="expression" dxfId="458" priority="587">
      <formula>F25=""</formula>
    </cfRule>
  </conditionalFormatting>
  <conditionalFormatting sqref="G22">
    <cfRule type="expression" dxfId="457" priority="586">
      <formula>G22=""</formula>
    </cfRule>
  </conditionalFormatting>
  <conditionalFormatting sqref="H22">
    <cfRule type="expression" dxfId="456" priority="585">
      <formula>H22=""</formula>
    </cfRule>
  </conditionalFormatting>
  <conditionalFormatting sqref="I22">
    <cfRule type="expression" dxfId="455" priority="584">
      <formula>I22=""</formula>
    </cfRule>
  </conditionalFormatting>
  <conditionalFormatting sqref="J22">
    <cfRule type="expression" dxfId="454" priority="583">
      <formula>J22=""</formula>
    </cfRule>
  </conditionalFormatting>
  <conditionalFormatting sqref="K22">
    <cfRule type="expression" dxfId="453" priority="582">
      <formula>K22=""</formula>
    </cfRule>
  </conditionalFormatting>
  <conditionalFormatting sqref="D22">
    <cfRule type="expression" dxfId="452" priority="581">
      <formula>D22=""</formula>
    </cfRule>
  </conditionalFormatting>
  <conditionalFormatting sqref="C26">
    <cfRule type="expression" dxfId="451" priority="580">
      <formula>C26=""</formula>
    </cfRule>
  </conditionalFormatting>
  <conditionalFormatting sqref="E26">
    <cfRule type="expression" dxfId="450" priority="579">
      <formula>E26=""</formula>
    </cfRule>
  </conditionalFormatting>
  <conditionalFormatting sqref="F36">
    <cfRule type="expression" dxfId="449" priority="552">
      <formula>F36=""</formula>
    </cfRule>
  </conditionalFormatting>
  <conditionalFormatting sqref="F27">
    <cfRule type="expression" dxfId="448" priority="577">
      <formula>F27=""</formula>
    </cfRule>
  </conditionalFormatting>
  <conditionalFormatting sqref="F28">
    <cfRule type="expression" dxfId="447" priority="576">
      <formula>F28=""</formula>
    </cfRule>
  </conditionalFormatting>
  <conditionalFormatting sqref="F29">
    <cfRule type="expression" dxfId="446" priority="575">
      <formula>F29=""</formula>
    </cfRule>
  </conditionalFormatting>
  <conditionalFormatting sqref="G30">
    <cfRule type="expression" dxfId="445" priority="562">
      <formula>G30=""</formula>
    </cfRule>
  </conditionalFormatting>
  <conditionalFormatting sqref="H26">
    <cfRule type="expression" dxfId="444" priority="573">
      <formula>H26=""</formula>
    </cfRule>
  </conditionalFormatting>
  <conditionalFormatting sqref="I26">
    <cfRule type="expression" dxfId="443" priority="572">
      <formula>I26=""</formula>
    </cfRule>
  </conditionalFormatting>
  <conditionalFormatting sqref="J26">
    <cfRule type="expression" dxfId="442" priority="571">
      <formula>J26=""</formula>
    </cfRule>
  </conditionalFormatting>
  <conditionalFormatting sqref="K26">
    <cfRule type="expression" dxfId="441" priority="570">
      <formula>K26=""</formula>
    </cfRule>
  </conditionalFormatting>
  <conditionalFormatting sqref="D26">
    <cfRule type="expression" dxfId="440" priority="569">
      <formula>D26=""</formula>
    </cfRule>
  </conditionalFormatting>
  <conditionalFormatting sqref="C30">
    <cfRule type="expression" dxfId="439" priority="568">
      <formula>C30=""</formula>
    </cfRule>
  </conditionalFormatting>
  <conditionalFormatting sqref="E30">
    <cfRule type="expression" dxfId="438" priority="567">
      <formula>E30=""</formula>
    </cfRule>
  </conditionalFormatting>
  <conditionalFormatting sqref="F39">
    <cfRule type="expression" dxfId="437" priority="541">
      <formula>F39=""</formula>
    </cfRule>
  </conditionalFormatting>
  <conditionalFormatting sqref="F31">
    <cfRule type="expression" dxfId="436" priority="565">
      <formula>F31=""</formula>
    </cfRule>
  </conditionalFormatting>
  <conditionalFormatting sqref="F32">
    <cfRule type="expression" dxfId="435" priority="564">
      <formula>F32=""</formula>
    </cfRule>
  </conditionalFormatting>
  <conditionalFormatting sqref="F37">
    <cfRule type="expression" dxfId="434" priority="551">
      <formula>F37=""</formula>
    </cfRule>
  </conditionalFormatting>
  <conditionalFormatting sqref="G34">
    <cfRule type="expression" dxfId="433" priority="550">
      <formula>G34=""</formula>
    </cfRule>
  </conditionalFormatting>
  <conditionalFormatting sqref="H30">
    <cfRule type="expression" dxfId="432" priority="561">
      <formula>H30=""</formula>
    </cfRule>
  </conditionalFormatting>
  <conditionalFormatting sqref="I30">
    <cfRule type="expression" dxfId="431" priority="560">
      <formula>I30=""</formula>
    </cfRule>
  </conditionalFormatting>
  <conditionalFormatting sqref="J30">
    <cfRule type="expression" dxfId="430" priority="559">
      <formula>J30=""</formula>
    </cfRule>
  </conditionalFormatting>
  <conditionalFormatting sqref="K30">
    <cfRule type="expression" dxfId="429" priority="558">
      <formula>K30=""</formula>
    </cfRule>
  </conditionalFormatting>
  <conditionalFormatting sqref="D30">
    <cfRule type="expression" dxfId="428" priority="557">
      <formula>D30=""</formula>
    </cfRule>
  </conditionalFormatting>
  <conditionalFormatting sqref="C34">
    <cfRule type="expression" dxfId="427" priority="556">
      <formula>C34=""</formula>
    </cfRule>
  </conditionalFormatting>
  <conditionalFormatting sqref="E34">
    <cfRule type="expression" dxfId="426" priority="555">
      <formula>E34=""</formula>
    </cfRule>
  </conditionalFormatting>
  <conditionalFormatting sqref="G58">
    <cfRule type="expression" dxfId="425" priority="478">
      <formula>G58=""</formula>
    </cfRule>
  </conditionalFormatting>
  <conditionalFormatting sqref="F35">
    <cfRule type="expression" dxfId="424" priority="553">
      <formula>F35=""</formula>
    </cfRule>
  </conditionalFormatting>
  <conditionalFormatting sqref="F40">
    <cfRule type="expression" dxfId="423" priority="540">
      <formula>F40=""</formula>
    </cfRule>
  </conditionalFormatting>
  <conditionalFormatting sqref="F41">
    <cfRule type="expression" dxfId="422" priority="539">
      <formula>F41=""</formula>
    </cfRule>
  </conditionalFormatting>
  <conditionalFormatting sqref="G38">
    <cfRule type="expression" dxfId="421" priority="538">
      <formula>G38=""</formula>
    </cfRule>
  </conditionalFormatting>
  <conditionalFormatting sqref="H34">
    <cfRule type="expression" dxfId="420" priority="549">
      <formula>H34=""</formula>
    </cfRule>
  </conditionalFormatting>
  <conditionalFormatting sqref="I34">
    <cfRule type="expression" dxfId="419" priority="548">
      <formula>I34=""</formula>
    </cfRule>
  </conditionalFormatting>
  <conditionalFormatting sqref="J34">
    <cfRule type="expression" dxfId="418" priority="547">
      <formula>J34=""</formula>
    </cfRule>
  </conditionalFormatting>
  <conditionalFormatting sqref="K34">
    <cfRule type="expression" dxfId="417" priority="546">
      <formula>K34=""</formula>
    </cfRule>
  </conditionalFormatting>
  <conditionalFormatting sqref="D34">
    <cfRule type="expression" dxfId="416" priority="545">
      <formula>D34=""</formula>
    </cfRule>
  </conditionalFormatting>
  <conditionalFormatting sqref="C38">
    <cfRule type="expression" dxfId="415" priority="544">
      <formula>C38=""</formula>
    </cfRule>
  </conditionalFormatting>
  <conditionalFormatting sqref="E38">
    <cfRule type="expression" dxfId="414" priority="543">
      <formula>E38=""</formula>
    </cfRule>
  </conditionalFormatting>
  <conditionalFormatting sqref="E46">
    <cfRule type="expression" dxfId="413" priority="519">
      <formula>E46=""</formula>
    </cfRule>
  </conditionalFormatting>
  <conditionalFormatting sqref="F43">
    <cfRule type="expression" dxfId="412" priority="529">
      <formula>F43=""</formula>
    </cfRule>
  </conditionalFormatting>
  <conditionalFormatting sqref="F45">
    <cfRule type="expression" dxfId="411" priority="527">
      <formula>F45=""</formula>
    </cfRule>
  </conditionalFormatting>
  <conditionalFormatting sqref="G42">
    <cfRule type="expression" dxfId="410" priority="526">
      <formula>G42=""</formula>
    </cfRule>
  </conditionalFormatting>
  <conditionalFormatting sqref="H38">
    <cfRule type="expression" dxfId="409" priority="537">
      <formula>H38=""</formula>
    </cfRule>
  </conditionalFormatting>
  <conditionalFormatting sqref="I38">
    <cfRule type="expression" dxfId="408" priority="536">
      <formula>I38=""</formula>
    </cfRule>
  </conditionalFormatting>
  <conditionalFormatting sqref="J38">
    <cfRule type="expression" dxfId="407" priority="535">
      <formula>J38=""</formula>
    </cfRule>
  </conditionalFormatting>
  <conditionalFormatting sqref="K38">
    <cfRule type="expression" dxfId="406" priority="534">
      <formula>K38=""</formula>
    </cfRule>
  </conditionalFormatting>
  <conditionalFormatting sqref="D38">
    <cfRule type="expression" dxfId="405" priority="533">
      <formula>D38=""</formula>
    </cfRule>
  </conditionalFormatting>
  <conditionalFormatting sqref="C42">
    <cfRule type="expression" dxfId="404" priority="532">
      <formula>C42=""</formula>
    </cfRule>
  </conditionalFormatting>
  <conditionalFormatting sqref="E42">
    <cfRule type="expression" dxfId="403" priority="531">
      <formula>E42=""</formula>
    </cfRule>
  </conditionalFormatting>
  <conditionalFormatting sqref="C50">
    <cfRule type="expression" dxfId="402" priority="508">
      <formula>C50=""</formula>
    </cfRule>
  </conditionalFormatting>
  <conditionalFormatting sqref="F47">
    <cfRule type="expression" dxfId="401" priority="517">
      <formula>F47=""</formula>
    </cfRule>
  </conditionalFormatting>
  <conditionalFormatting sqref="F48">
    <cfRule type="expression" dxfId="400" priority="516">
      <formula>F48=""</formula>
    </cfRule>
  </conditionalFormatting>
  <conditionalFormatting sqref="F49">
    <cfRule type="expression" dxfId="399" priority="515">
      <formula>F49=""</formula>
    </cfRule>
  </conditionalFormatting>
  <conditionalFormatting sqref="K42">
    <cfRule type="expression" dxfId="398" priority="522">
      <formula>K42=""</formula>
    </cfRule>
  </conditionalFormatting>
  <conditionalFormatting sqref="H42">
    <cfRule type="expression" dxfId="397" priority="525">
      <formula>H42=""</formula>
    </cfRule>
  </conditionalFormatting>
  <conditionalFormatting sqref="I42">
    <cfRule type="expression" dxfId="396" priority="524">
      <formula>I42=""</formula>
    </cfRule>
  </conditionalFormatting>
  <conditionalFormatting sqref="J42">
    <cfRule type="expression" dxfId="395" priority="523">
      <formula>J42=""</formula>
    </cfRule>
  </conditionalFormatting>
  <conditionalFormatting sqref="D42">
    <cfRule type="expression" dxfId="394" priority="521">
      <formula>D42=""</formula>
    </cfRule>
  </conditionalFormatting>
  <conditionalFormatting sqref="C46">
    <cfRule type="expression" dxfId="393" priority="520">
      <formula>C46=""</formula>
    </cfRule>
  </conditionalFormatting>
  <conditionalFormatting sqref="E50">
    <cfRule type="expression" dxfId="392" priority="507">
      <formula>E50=""</formula>
    </cfRule>
  </conditionalFormatting>
  <conditionalFormatting sqref="D50">
    <cfRule type="expression" dxfId="391" priority="497">
      <formula>D50=""</formula>
    </cfRule>
  </conditionalFormatting>
  <conditionalFormatting sqref="F51">
    <cfRule type="expression" dxfId="390" priority="505">
      <formula>F51=""</formula>
    </cfRule>
  </conditionalFormatting>
  <conditionalFormatting sqref="F52">
    <cfRule type="expression" dxfId="389" priority="504">
      <formula>F52=""</formula>
    </cfRule>
  </conditionalFormatting>
  <conditionalFormatting sqref="J46">
    <cfRule type="expression" dxfId="388" priority="511">
      <formula>J46=""</formula>
    </cfRule>
  </conditionalFormatting>
  <conditionalFormatting sqref="G46">
    <cfRule type="expression" dxfId="387" priority="514">
      <formula>G46=""</formula>
    </cfRule>
  </conditionalFormatting>
  <conditionalFormatting sqref="H46">
    <cfRule type="expression" dxfId="386" priority="513">
      <formula>H46=""</formula>
    </cfRule>
  </conditionalFormatting>
  <conditionalFormatting sqref="I46">
    <cfRule type="expression" dxfId="385" priority="512">
      <formula>I46=""</formula>
    </cfRule>
  </conditionalFormatting>
  <conditionalFormatting sqref="K46">
    <cfRule type="expression" dxfId="384" priority="510">
      <formula>K46=""</formula>
    </cfRule>
  </conditionalFormatting>
  <conditionalFormatting sqref="D46">
    <cfRule type="expression" dxfId="383" priority="509">
      <formula>D46=""</formula>
    </cfRule>
  </conditionalFormatting>
  <conditionalFormatting sqref="C54">
    <cfRule type="expression" dxfId="382" priority="496">
      <formula>C54=""</formula>
    </cfRule>
  </conditionalFormatting>
  <conditionalFormatting sqref="E54">
    <cfRule type="expression" dxfId="381" priority="495">
      <formula>E54=""</formula>
    </cfRule>
  </conditionalFormatting>
  <conditionalFormatting sqref="K54">
    <cfRule type="expression" dxfId="380" priority="486">
      <formula>K54=""</formula>
    </cfRule>
  </conditionalFormatting>
  <conditionalFormatting sqref="F55">
    <cfRule type="expression" dxfId="379" priority="493">
      <formula>F55=""</formula>
    </cfRule>
  </conditionalFormatting>
  <conditionalFormatting sqref="I50">
    <cfRule type="expression" dxfId="378" priority="500">
      <formula>I50=""</formula>
    </cfRule>
  </conditionalFormatting>
  <conditionalFormatting sqref="F53">
    <cfRule type="expression" dxfId="377" priority="503">
      <formula>F53=""</formula>
    </cfRule>
  </conditionalFormatting>
  <conditionalFormatting sqref="G50">
    <cfRule type="expression" dxfId="376" priority="502">
      <formula>G50=""</formula>
    </cfRule>
  </conditionalFormatting>
  <conditionalFormatting sqref="H50">
    <cfRule type="expression" dxfId="375" priority="501">
      <formula>H50=""</formula>
    </cfRule>
  </conditionalFormatting>
  <conditionalFormatting sqref="J50">
    <cfRule type="expression" dxfId="374" priority="499">
      <formula>J50=""</formula>
    </cfRule>
  </conditionalFormatting>
  <conditionalFormatting sqref="K50">
    <cfRule type="expression" dxfId="373" priority="498">
      <formula>K50=""</formula>
    </cfRule>
  </conditionalFormatting>
  <conditionalFormatting sqref="D54">
    <cfRule type="expression" dxfId="372" priority="485">
      <formula>D54=""</formula>
    </cfRule>
  </conditionalFormatting>
  <conditionalFormatting sqref="C58">
    <cfRule type="expression" dxfId="371" priority="484">
      <formula>C58=""</formula>
    </cfRule>
  </conditionalFormatting>
  <conditionalFormatting sqref="E58">
    <cfRule type="expression" dxfId="370" priority="483">
      <formula>E58=""</formula>
    </cfRule>
  </conditionalFormatting>
  <conditionalFormatting sqref="J58">
    <cfRule type="expression" dxfId="369" priority="475">
      <formula>J58=""</formula>
    </cfRule>
  </conditionalFormatting>
  <conditionalFormatting sqref="H54">
    <cfRule type="expression" dxfId="368" priority="489">
      <formula>H54=""</formula>
    </cfRule>
  </conditionalFormatting>
  <conditionalFormatting sqref="F56">
    <cfRule type="expression" dxfId="367" priority="492">
      <formula>F56=""</formula>
    </cfRule>
  </conditionalFormatting>
  <conditionalFormatting sqref="F57">
    <cfRule type="expression" dxfId="366" priority="491">
      <formula>F57=""</formula>
    </cfRule>
  </conditionalFormatting>
  <conditionalFormatting sqref="G54">
    <cfRule type="expression" dxfId="365" priority="490">
      <formula>G54=""</formula>
    </cfRule>
  </conditionalFormatting>
  <conditionalFormatting sqref="I54">
    <cfRule type="expression" dxfId="364" priority="488">
      <formula>I54=""</formula>
    </cfRule>
  </conditionalFormatting>
  <conditionalFormatting sqref="J54">
    <cfRule type="expression" dxfId="363" priority="487">
      <formula>J54=""</formula>
    </cfRule>
  </conditionalFormatting>
  <conditionalFormatting sqref="K58">
    <cfRule type="expression" dxfId="362" priority="474">
      <formula>K58=""</formula>
    </cfRule>
  </conditionalFormatting>
  <conditionalFormatting sqref="D58">
    <cfRule type="expression" dxfId="361" priority="473">
      <formula>D58=""</formula>
    </cfRule>
  </conditionalFormatting>
  <conditionalFormatting sqref="C62">
    <cfRule type="expression" dxfId="360" priority="472">
      <formula>C62=""</formula>
    </cfRule>
  </conditionalFormatting>
  <conditionalFormatting sqref="E62">
    <cfRule type="expression" dxfId="359" priority="471">
      <formula>E62=""</formula>
    </cfRule>
  </conditionalFormatting>
  <conditionalFormatting sqref="I62">
    <cfRule type="expression" dxfId="358" priority="464">
      <formula>I62=""</formula>
    </cfRule>
  </conditionalFormatting>
  <conditionalFormatting sqref="F59">
    <cfRule type="expression" dxfId="357" priority="481">
      <formula>F59=""</formula>
    </cfRule>
  </conditionalFormatting>
  <conditionalFormatting sqref="F60">
    <cfRule type="expression" dxfId="356" priority="480">
      <formula>F60=""</formula>
    </cfRule>
  </conditionalFormatting>
  <conditionalFormatting sqref="F61">
    <cfRule type="expression" dxfId="355" priority="479">
      <formula>F61=""</formula>
    </cfRule>
  </conditionalFormatting>
  <conditionalFormatting sqref="H58">
    <cfRule type="expression" dxfId="354" priority="477">
      <formula>H58=""</formula>
    </cfRule>
  </conditionalFormatting>
  <conditionalFormatting sqref="I58">
    <cfRule type="expression" dxfId="353" priority="476">
      <formula>I58=""</formula>
    </cfRule>
  </conditionalFormatting>
  <conditionalFormatting sqref="J62">
    <cfRule type="expression" dxfId="352" priority="463">
      <formula>J62=""</formula>
    </cfRule>
  </conditionalFormatting>
  <conditionalFormatting sqref="K62">
    <cfRule type="expression" dxfId="351" priority="462">
      <formula>K62=""</formula>
    </cfRule>
  </conditionalFormatting>
  <conditionalFormatting sqref="D62">
    <cfRule type="expression" dxfId="350" priority="461">
      <formula>D62=""</formula>
    </cfRule>
  </conditionalFormatting>
  <conditionalFormatting sqref="C66">
    <cfRule type="expression" dxfId="349" priority="460">
      <formula>C66=""</formula>
    </cfRule>
  </conditionalFormatting>
  <conditionalFormatting sqref="F65">
    <cfRule type="expression" dxfId="348" priority="467">
      <formula>F65=""</formula>
    </cfRule>
  </conditionalFormatting>
  <conditionalFormatting sqref="H66">
    <cfRule type="expression" dxfId="347" priority="453">
      <formula>H66=""</formula>
    </cfRule>
  </conditionalFormatting>
  <conditionalFormatting sqref="F63">
    <cfRule type="expression" dxfId="346" priority="469">
      <formula>F63=""</formula>
    </cfRule>
  </conditionalFormatting>
  <conditionalFormatting sqref="F64">
    <cfRule type="expression" dxfId="345" priority="468">
      <formula>F64=""</formula>
    </cfRule>
  </conditionalFormatting>
  <conditionalFormatting sqref="G62">
    <cfRule type="expression" dxfId="344" priority="466">
      <formula>G62=""</formula>
    </cfRule>
  </conditionalFormatting>
  <conditionalFormatting sqref="H62">
    <cfRule type="expression" dxfId="343" priority="465">
      <formula>H62=""</formula>
    </cfRule>
  </conditionalFormatting>
  <conditionalFormatting sqref="I66">
    <cfRule type="expression" dxfId="342" priority="452">
      <formula>I66=""</formula>
    </cfRule>
  </conditionalFormatting>
  <conditionalFormatting sqref="J66">
    <cfRule type="expression" dxfId="341" priority="451">
      <formula>J66=""</formula>
    </cfRule>
  </conditionalFormatting>
  <conditionalFormatting sqref="K66">
    <cfRule type="expression" dxfId="340" priority="450">
      <formula>K66=""</formula>
    </cfRule>
  </conditionalFormatting>
  <conditionalFormatting sqref="D66">
    <cfRule type="expression" dxfId="339" priority="449">
      <formula>D66=""</formula>
    </cfRule>
  </conditionalFormatting>
  <conditionalFormatting sqref="F68">
    <cfRule type="expression" dxfId="338" priority="456">
      <formula>F68=""</formula>
    </cfRule>
  </conditionalFormatting>
  <conditionalFormatting sqref="E66">
    <cfRule type="expression" dxfId="337" priority="459">
      <formula>E66=""</formula>
    </cfRule>
  </conditionalFormatting>
  <conditionalFormatting sqref="G70">
    <cfRule type="expression" dxfId="336" priority="442">
      <formula>G70=""</formula>
    </cfRule>
  </conditionalFormatting>
  <conditionalFormatting sqref="F67">
    <cfRule type="expression" dxfId="335" priority="457">
      <formula>F67=""</formula>
    </cfRule>
  </conditionalFormatting>
  <conditionalFormatting sqref="F69">
    <cfRule type="expression" dxfId="334" priority="455">
      <formula>F69=""</formula>
    </cfRule>
  </conditionalFormatting>
  <conditionalFormatting sqref="G66">
    <cfRule type="expression" dxfId="333" priority="454">
      <formula>G66=""</formula>
    </cfRule>
  </conditionalFormatting>
  <conditionalFormatting sqref="H70">
    <cfRule type="expression" dxfId="332" priority="441">
      <formula>H70=""</formula>
    </cfRule>
  </conditionalFormatting>
  <conditionalFormatting sqref="I70">
    <cfRule type="expression" dxfId="331" priority="440">
      <formula>I70=""</formula>
    </cfRule>
  </conditionalFormatting>
  <conditionalFormatting sqref="J70">
    <cfRule type="expression" dxfId="330" priority="439">
      <formula>J70=""</formula>
    </cfRule>
  </conditionalFormatting>
  <conditionalFormatting sqref="K70">
    <cfRule type="expression" dxfId="329" priority="438">
      <formula>K70=""</formula>
    </cfRule>
  </conditionalFormatting>
  <conditionalFormatting sqref="F71">
    <cfRule type="expression" dxfId="328" priority="445">
      <formula>F71=""</formula>
    </cfRule>
  </conditionalFormatting>
  <conditionalFormatting sqref="C70">
    <cfRule type="expression" dxfId="327" priority="448">
      <formula>C70=""</formula>
    </cfRule>
  </conditionalFormatting>
  <conditionalFormatting sqref="E70">
    <cfRule type="expression" dxfId="326" priority="447">
      <formula>E70=""</formula>
    </cfRule>
  </conditionalFormatting>
  <conditionalFormatting sqref="F77">
    <cfRule type="expression" dxfId="325" priority="431">
      <formula>F77=""</formula>
    </cfRule>
  </conditionalFormatting>
  <conditionalFormatting sqref="F72">
    <cfRule type="expression" dxfId="324" priority="444">
      <formula>F72=""</formula>
    </cfRule>
  </conditionalFormatting>
  <conditionalFormatting sqref="F73">
    <cfRule type="expression" dxfId="323" priority="443">
      <formula>F73=""</formula>
    </cfRule>
  </conditionalFormatting>
  <conditionalFormatting sqref="G74">
    <cfRule type="expression" dxfId="322" priority="430">
      <formula>G74=""</formula>
    </cfRule>
  </conditionalFormatting>
  <conditionalFormatting sqref="H74">
    <cfRule type="expression" dxfId="321" priority="429">
      <formula>H74=""</formula>
    </cfRule>
  </conditionalFormatting>
  <conditionalFormatting sqref="I74">
    <cfRule type="expression" dxfId="320" priority="428">
      <formula>I74=""</formula>
    </cfRule>
  </conditionalFormatting>
  <conditionalFormatting sqref="J74">
    <cfRule type="expression" dxfId="319" priority="427">
      <formula>J74=""</formula>
    </cfRule>
  </conditionalFormatting>
  <conditionalFormatting sqref="D70">
    <cfRule type="expression" dxfId="318" priority="437">
      <formula>D70=""</formula>
    </cfRule>
  </conditionalFormatting>
  <conditionalFormatting sqref="C74">
    <cfRule type="expression" dxfId="317" priority="436">
      <formula>C74=""</formula>
    </cfRule>
  </conditionalFormatting>
  <conditionalFormatting sqref="E74">
    <cfRule type="expression" dxfId="316" priority="435">
      <formula>E74=""</formula>
    </cfRule>
  </conditionalFormatting>
  <conditionalFormatting sqref="F80">
    <cfRule type="expression" dxfId="315" priority="420">
      <formula>F80=""</formula>
    </cfRule>
  </conditionalFormatting>
  <conditionalFormatting sqref="F75">
    <cfRule type="expression" dxfId="314" priority="433">
      <formula>F75=""</formula>
    </cfRule>
  </conditionalFormatting>
  <conditionalFormatting sqref="F76">
    <cfRule type="expression" dxfId="313" priority="432">
      <formula>F76=""</formula>
    </cfRule>
  </conditionalFormatting>
  <conditionalFormatting sqref="F81">
    <cfRule type="expression" dxfId="312" priority="419">
      <formula>F81=""</formula>
    </cfRule>
  </conditionalFormatting>
  <conditionalFormatting sqref="G78">
    <cfRule type="expression" dxfId="311" priority="418">
      <formula>G78=""</formula>
    </cfRule>
  </conditionalFormatting>
  <conditionalFormatting sqref="H78">
    <cfRule type="expression" dxfId="310" priority="417">
      <formula>H78=""</formula>
    </cfRule>
  </conditionalFormatting>
  <conditionalFormatting sqref="I78">
    <cfRule type="expression" dxfId="309" priority="416">
      <formula>I78=""</formula>
    </cfRule>
  </conditionalFormatting>
  <conditionalFormatting sqref="E78">
    <cfRule type="expression" dxfId="308" priority="423">
      <formula>E78=""</formula>
    </cfRule>
  </conditionalFormatting>
  <conditionalFormatting sqref="K74">
    <cfRule type="expression" dxfId="307" priority="426">
      <formula>K74=""</formula>
    </cfRule>
  </conditionalFormatting>
  <conditionalFormatting sqref="D74">
    <cfRule type="expression" dxfId="306" priority="425">
      <formula>D74=""</formula>
    </cfRule>
  </conditionalFormatting>
  <conditionalFormatting sqref="C78">
    <cfRule type="expression" dxfId="305" priority="424">
      <formula>C78=""</formula>
    </cfRule>
  </conditionalFormatting>
  <conditionalFormatting sqref="F83">
    <cfRule type="expression" dxfId="304" priority="409">
      <formula>F83=""</formula>
    </cfRule>
  </conditionalFormatting>
  <conditionalFormatting sqref="F79">
    <cfRule type="expression" dxfId="303" priority="421">
      <formula>F79=""</formula>
    </cfRule>
  </conditionalFormatting>
  <conditionalFormatting sqref="F84">
    <cfRule type="expression" dxfId="302" priority="408">
      <formula>F84=""</formula>
    </cfRule>
  </conditionalFormatting>
  <conditionalFormatting sqref="F85">
    <cfRule type="expression" dxfId="301" priority="407">
      <formula>F85=""</formula>
    </cfRule>
  </conditionalFormatting>
  <conditionalFormatting sqref="G82">
    <cfRule type="expression" dxfId="300" priority="406">
      <formula>G82=""</formula>
    </cfRule>
  </conditionalFormatting>
  <conditionalFormatting sqref="H82">
    <cfRule type="expression" dxfId="299" priority="405">
      <formula>H82=""</formula>
    </cfRule>
  </conditionalFormatting>
  <conditionalFormatting sqref="C82">
    <cfRule type="expression" dxfId="298" priority="412">
      <formula>C82=""</formula>
    </cfRule>
  </conditionalFormatting>
  <conditionalFormatting sqref="J78">
    <cfRule type="expression" dxfId="297" priority="415">
      <formula>J78=""</formula>
    </cfRule>
  </conditionalFormatting>
  <conditionalFormatting sqref="K78">
    <cfRule type="expression" dxfId="296" priority="414">
      <formula>K78=""</formula>
    </cfRule>
  </conditionalFormatting>
  <conditionalFormatting sqref="D78">
    <cfRule type="expression" dxfId="295" priority="413">
      <formula>D78=""</formula>
    </cfRule>
  </conditionalFormatting>
  <conditionalFormatting sqref="E82">
    <cfRule type="expression" dxfId="294" priority="411">
      <formula>E82=""</formula>
    </cfRule>
  </conditionalFormatting>
  <conditionalFormatting sqref="G102">
    <cfRule type="expression" dxfId="293" priority="346">
      <formula>G102=""</formula>
    </cfRule>
  </conditionalFormatting>
  <conditionalFormatting sqref="F87">
    <cfRule type="expression" dxfId="292" priority="397">
      <formula>F87=""</formula>
    </cfRule>
  </conditionalFormatting>
  <conditionalFormatting sqref="F88">
    <cfRule type="expression" dxfId="291" priority="396">
      <formula>F88=""</formula>
    </cfRule>
  </conditionalFormatting>
  <conditionalFormatting sqref="F89">
    <cfRule type="expression" dxfId="290" priority="395">
      <formula>F89=""</formula>
    </cfRule>
  </conditionalFormatting>
  <conditionalFormatting sqref="G86">
    <cfRule type="expression" dxfId="289" priority="394">
      <formula>G86=""</formula>
    </cfRule>
  </conditionalFormatting>
  <conditionalFormatting sqref="D82">
    <cfRule type="expression" dxfId="288" priority="401">
      <formula>D82=""</formula>
    </cfRule>
  </conditionalFormatting>
  <conditionalFormatting sqref="I82">
    <cfRule type="expression" dxfId="287" priority="404">
      <formula>I82=""</formula>
    </cfRule>
  </conditionalFormatting>
  <conditionalFormatting sqref="J82">
    <cfRule type="expression" dxfId="286" priority="403">
      <formula>J82=""</formula>
    </cfRule>
  </conditionalFormatting>
  <conditionalFormatting sqref="K82">
    <cfRule type="expression" dxfId="285" priority="402">
      <formula>K82=""</formula>
    </cfRule>
  </conditionalFormatting>
  <conditionalFormatting sqref="C86">
    <cfRule type="expression" dxfId="284" priority="400">
      <formula>C86=""</formula>
    </cfRule>
  </conditionalFormatting>
  <conditionalFormatting sqref="E86">
    <cfRule type="expression" dxfId="283" priority="399">
      <formula>E86=""</formula>
    </cfRule>
  </conditionalFormatting>
  <conditionalFormatting sqref="K86">
    <cfRule type="expression" dxfId="282" priority="390">
      <formula>K86=""</formula>
    </cfRule>
  </conditionalFormatting>
  <conditionalFormatting sqref="H86">
    <cfRule type="expression" dxfId="281" priority="393">
      <formula>H86=""</formula>
    </cfRule>
  </conditionalFormatting>
  <conditionalFormatting sqref="I86">
    <cfRule type="expression" dxfId="280" priority="392">
      <formula>I86=""</formula>
    </cfRule>
  </conditionalFormatting>
  <conditionalFormatting sqref="J86">
    <cfRule type="expression" dxfId="279" priority="391">
      <formula>J86=""</formula>
    </cfRule>
  </conditionalFormatting>
  <conditionalFormatting sqref="D86">
    <cfRule type="expression" dxfId="278" priority="389">
      <formula>D86=""</formula>
    </cfRule>
  </conditionalFormatting>
  <conditionalFormatting sqref="E94">
    <cfRule type="expression" dxfId="277" priority="375">
      <formula>E94=""</formula>
    </cfRule>
  </conditionalFormatting>
  <conditionalFormatting sqref="C94">
    <cfRule type="expression" dxfId="276" priority="376">
      <formula>C94=""</formula>
    </cfRule>
  </conditionalFormatting>
  <conditionalFormatting sqref="F95">
    <cfRule type="expression" dxfId="275" priority="373">
      <formula>F95=""</formula>
    </cfRule>
  </conditionalFormatting>
  <conditionalFormatting sqref="F96">
    <cfRule type="expression" dxfId="274" priority="372">
      <formula>F96=""</formula>
    </cfRule>
  </conditionalFormatting>
  <conditionalFormatting sqref="C98">
    <cfRule type="expression" dxfId="273" priority="364">
      <formula>C98=""</formula>
    </cfRule>
  </conditionalFormatting>
  <conditionalFormatting sqref="E98">
    <cfRule type="expression" dxfId="272" priority="363">
      <formula>E98=""</formula>
    </cfRule>
  </conditionalFormatting>
  <conditionalFormatting sqref="D94">
    <cfRule type="expression" dxfId="271" priority="365">
      <formula>D94=""</formula>
    </cfRule>
  </conditionalFormatting>
  <conditionalFormatting sqref="F99">
    <cfRule type="expression" dxfId="270" priority="361">
      <formula>F99=""</formula>
    </cfRule>
  </conditionalFormatting>
  <conditionalFormatting sqref="I94">
    <cfRule type="expression" dxfId="269" priority="368">
      <formula>I94=""</formula>
    </cfRule>
  </conditionalFormatting>
  <conditionalFormatting sqref="F97">
    <cfRule type="expression" dxfId="268" priority="371">
      <formula>F97=""</formula>
    </cfRule>
  </conditionalFormatting>
  <conditionalFormatting sqref="G94">
    <cfRule type="expression" dxfId="267" priority="370">
      <formula>G94=""</formula>
    </cfRule>
  </conditionalFormatting>
  <conditionalFormatting sqref="H94">
    <cfRule type="expression" dxfId="266" priority="369">
      <formula>H94=""</formula>
    </cfRule>
  </conditionalFormatting>
  <conditionalFormatting sqref="J94">
    <cfRule type="expression" dxfId="265" priority="367">
      <formula>J94=""</formula>
    </cfRule>
  </conditionalFormatting>
  <conditionalFormatting sqref="K94">
    <cfRule type="expression" dxfId="264" priority="366">
      <formula>K94=""</formula>
    </cfRule>
  </conditionalFormatting>
  <conditionalFormatting sqref="D98">
    <cfRule type="expression" dxfId="263" priority="353">
      <formula>D98=""</formula>
    </cfRule>
  </conditionalFormatting>
  <conditionalFormatting sqref="C102">
    <cfRule type="expression" dxfId="262" priority="352">
      <formula>C102=""</formula>
    </cfRule>
  </conditionalFormatting>
  <conditionalFormatting sqref="E102">
    <cfRule type="expression" dxfId="261" priority="351">
      <formula>E102=""</formula>
    </cfRule>
  </conditionalFormatting>
  <conditionalFormatting sqref="K98">
    <cfRule type="expression" dxfId="260" priority="354">
      <formula>K98=""</formula>
    </cfRule>
  </conditionalFormatting>
  <conditionalFormatting sqref="H98">
    <cfRule type="expression" dxfId="259" priority="357">
      <formula>H98=""</formula>
    </cfRule>
  </conditionalFormatting>
  <conditionalFormatting sqref="F100">
    <cfRule type="expression" dxfId="258" priority="360">
      <formula>F100=""</formula>
    </cfRule>
  </conditionalFormatting>
  <conditionalFormatting sqref="F101">
    <cfRule type="expression" dxfId="257" priority="359">
      <formula>F101=""</formula>
    </cfRule>
  </conditionalFormatting>
  <conditionalFormatting sqref="G98">
    <cfRule type="expression" dxfId="256" priority="358">
      <formula>G98=""</formula>
    </cfRule>
  </conditionalFormatting>
  <conditionalFormatting sqref="I98">
    <cfRule type="expression" dxfId="255" priority="356">
      <formula>I98=""</formula>
    </cfRule>
  </conditionalFormatting>
  <conditionalFormatting sqref="J98">
    <cfRule type="expression" dxfId="254" priority="355">
      <formula>J98=""</formula>
    </cfRule>
  </conditionalFormatting>
  <conditionalFormatting sqref="K102">
    <cfRule type="expression" dxfId="253" priority="342">
      <formula>K102=""</formula>
    </cfRule>
  </conditionalFormatting>
  <conditionalFormatting sqref="D102">
    <cfRule type="expression" dxfId="252" priority="341">
      <formula>D102=""</formula>
    </cfRule>
  </conditionalFormatting>
  <conditionalFormatting sqref="C106">
    <cfRule type="expression" dxfId="251" priority="340">
      <formula>C106=""</formula>
    </cfRule>
  </conditionalFormatting>
  <conditionalFormatting sqref="E106">
    <cfRule type="expression" dxfId="250" priority="339">
      <formula>E106=""</formula>
    </cfRule>
  </conditionalFormatting>
  <conditionalFormatting sqref="J102">
    <cfRule type="expression" dxfId="249" priority="343">
      <formula>J102=""</formula>
    </cfRule>
  </conditionalFormatting>
  <conditionalFormatting sqref="F103">
    <cfRule type="expression" dxfId="248" priority="349">
      <formula>F103=""</formula>
    </cfRule>
  </conditionalFormatting>
  <conditionalFormatting sqref="F104">
    <cfRule type="expression" dxfId="247" priority="348">
      <formula>F104=""</formula>
    </cfRule>
  </conditionalFormatting>
  <conditionalFormatting sqref="F105">
    <cfRule type="expression" dxfId="246" priority="347">
      <formula>F105=""</formula>
    </cfRule>
  </conditionalFormatting>
  <conditionalFormatting sqref="H102">
    <cfRule type="expression" dxfId="245" priority="345">
      <formula>H102=""</formula>
    </cfRule>
  </conditionalFormatting>
  <conditionalFormatting sqref="I102">
    <cfRule type="expression" dxfId="244" priority="344">
      <formula>I102=""</formula>
    </cfRule>
  </conditionalFormatting>
  <conditionalFormatting sqref="J106">
    <cfRule type="expression" dxfId="243" priority="331">
      <formula>J106=""</formula>
    </cfRule>
  </conditionalFormatting>
  <conditionalFormatting sqref="K106">
    <cfRule type="expression" dxfId="242" priority="330">
      <formula>K106=""</formula>
    </cfRule>
  </conditionalFormatting>
  <conditionalFormatting sqref="D106">
    <cfRule type="expression" dxfId="241" priority="329">
      <formula>D106=""</formula>
    </cfRule>
  </conditionalFormatting>
  <conditionalFormatting sqref="C122">
    <cfRule type="expression" dxfId="240" priority="328">
      <formula>C122=""</formula>
    </cfRule>
  </conditionalFormatting>
  <conditionalFormatting sqref="F109">
    <cfRule type="expression" dxfId="239" priority="335">
      <formula>F109=""</formula>
    </cfRule>
  </conditionalFormatting>
  <conditionalFormatting sqref="I106">
    <cfRule type="expression" dxfId="238" priority="332">
      <formula>I106=""</formula>
    </cfRule>
  </conditionalFormatting>
  <conditionalFormatting sqref="F107">
    <cfRule type="expression" dxfId="237" priority="337">
      <formula>F107=""</formula>
    </cfRule>
  </conditionalFormatting>
  <conditionalFormatting sqref="F108">
    <cfRule type="expression" dxfId="236" priority="336">
      <formula>F108=""</formula>
    </cfRule>
  </conditionalFormatting>
  <conditionalFormatting sqref="G106">
    <cfRule type="expression" dxfId="235" priority="334">
      <formula>G106=""</formula>
    </cfRule>
  </conditionalFormatting>
  <conditionalFormatting sqref="H106">
    <cfRule type="expression" dxfId="234" priority="333">
      <formula>H106=""</formula>
    </cfRule>
  </conditionalFormatting>
  <conditionalFormatting sqref="I122">
    <cfRule type="expression" dxfId="233" priority="320">
      <formula>I122=""</formula>
    </cfRule>
  </conditionalFormatting>
  <conditionalFormatting sqref="J122">
    <cfRule type="expression" dxfId="232" priority="319">
      <formula>J122=""</formula>
    </cfRule>
  </conditionalFormatting>
  <conditionalFormatting sqref="K122">
    <cfRule type="expression" dxfId="231" priority="318">
      <formula>K122=""</formula>
    </cfRule>
  </conditionalFormatting>
  <conditionalFormatting sqref="D122">
    <cfRule type="expression" dxfId="230" priority="317">
      <formula>D122=""</formula>
    </cfRule>
  </conditionalFormatting>
  <conditionalFormatting sqref="F124">
    <cfRule type="expression" dxfId="229" priority="324">
      <formula>F124=""</formula>
    </cfRule>
  </conditionalFormatting>
  <conditionalFormatting sqref="E122">
    <cfRule type="expression" dxfId="228" priority="327">
      <formula>E122=""</formula>
    </cfRule>
  </conditionalFormatting>
  <conditionalFormatting sqref="H122">
    <cfRule type="expression" dxfId="227" priority="321">
      <formula>H122=""</formula>
    </cfRule>
  </conditionalFormatting>
  <conditionalFormatting sqref="F123">
    <cfRule type="expression" dxfId="226" priority="325">
      <formula>F123=""</formula>
    </cfRule>
  </conditionalFormatting>
  <conditionalFormatting sqref="F125">
    <cfRule type="expression" dxfId="225" priority="323">
      <formula>F125=""</formula>
    </cfRule>
  </conditionalFormatting>
  <conditionalFormatting sqref="G122">
    <cfRule type="expression" dxfId="224" priority="322">
      <formula>G122=""</formula>
    </cfRule>
  </conditionalFormatting>
  <conditionalFormatting sqref="F46">
    <cfRule type="expression" dxfId="223" priority="309">
      <formula>F46=""</formula>
    </cfRule>
  </conditionalFormatting>
  <conditionalFormatting sqref="F50">
    <cfRule type="expression" dxfId="222" priority="308">
      <formula>F50=""</formula>
    </cfRule>
  </conditionalFormatting>
  <conditionalFormatting sqref="F54">
    <cfRule type="expression" dxfId="221" priority="307">
      <formula>F54=""</formula>
    </cfRule>
  </conditionalFormatting>
  <conditionalFormatting sqref="F58">
    <cfRule type="expression" dxfId="220" priority="306">
      <formula>F58=""</formula>
    </cfRule>
  </conditionalFormatting>
  <conditionalFormatting sqref="F30">
    <cfRule type="expression" dxfId="219" priority="313">
      <formula>F30=""</formula>
    </cfRule>
  </conditionalFormatting>
  <conditionalFormatting sqref="F18">
    <cfRule type="expression" dxfId="218" priority="316">
      <formula>F18=""</formula>
    </cfRule>
  </conditionalFormatting>
  <conditionalFormatting sqref="F22">
    <cfRule type="expression" dxfId="217" priority="315">
      <formula>F22=""</formula>
    </cfRule>
  </conditionalFormatting>
  <conditionalFormatting sqref="F26">
    <cfRule type="expression" dxfId="216" priority="314">
      <formula>F26=""</formula>
    </cfRule>
  </conditionalFormatting>
  <conditionalFormatting sqref="F34">
    <cfRule type="expression" dxfId="215" priority="312">
      <formula>F34=""</formula>
    </cfRule>
  </conditionalFormatting>
  <conditionalFormatting sqref="F38">
    <cfRule type="expression" dxfId="214" priority="311">
      <formula>F38=""</formula>
    </cfRule>
  </conditionalFormatting>
  <conditionalFormatting sqref="F42">
    <cfRule type="expression" dxfId="213" priority="310">
      <formula>F42=""</formula>
    </cfRule>
  </conditionalFormatting>
  <conditionalFormatting sqref="F94">
    <cfRule type="expression" dxfId="212" priority="297">
      <formula>F94=""</formula>
    </cfRule>
  </conditionalFormatting>
  <conditionalFormatting sqref="F98">
    <cfRule type="expression" dxfId="211" priority="296">
      <formula>F98=""</formula>
    </cfRule>
  </conditionalFormatting>
  <conditionalFormatting sqref="F102">
    <cfRule type="expression" dxfId="210" priority="295">
      <formula>F102=""</formula>
    </cfRule>
  </conditionalFormatting>
  <conditionalFormatting sqref="F74">
    <cfRule type="expression" dxfId="209" priority="302">
      <formula>F74=""</formula>
    </cfRule>
  </conditionalFormatting>
  <conditionalFormatting sqref="F62">
    <cfRule type="expression" dxfId="208" priority="305">
      <formula>F62=""</formula>
    </cfRule>
  </conditionalFormatting>
  <conditionalFormatting sqref="F66">
    <cfRule type="expression" dxfId="207" priority="304">
      <formula>F66=""</formula>
    </cfRule>
  </conditionalFormatting>
  <conditionalFormatting sqref="F70">
    <cfRule type="expression" dxfId="206" priority="303">
      <formula>F70=""</formula>
    </cfRule>
  </conditionalFormatting>
  <conditionalFormatting sqref="F78">
    <cfRule type="expression" dxfId="205" priority="301">
      <formula>F78=""</formula>
    </cfRule>
  </conditionalFormatting>
  <conditionalFormatting sqref="F82">
    <cfRule type="expression" dxfId="204" priority="300">
      <formula>F82=""</formula>
    </cfRule>
  </conditionalFormatting>
  <conditionalFormatting sqref="F86">
    <cfRule type="expression" dxfId="203" priority="299">
      <formula>F86=""</formula>
    </cfRule>
  </conditionalFormatting>
  <conditionalFormatting sqref="F129">
    <cfRule type="expression" dxfId="202" priority="285">
      <formula>F129=""</formula>
    </cfRule>
  </conditionalFormatting>
  <conditionalFormatting sqref="F130">
    <cfRule type="expression" dxfId="201" priority="284">
      <formula>F130=""</formula>
    </cfRule>
  </conditionalFormatting>
  <conditionalFormatting sqref="F106">
    <cfRule type="expression" dxfId="200" priority="294">
      <formula>F106=""</formula>
    </cfRule>
  </conditionalFormatting>
  <conditionalFormatting sqref="F122">
    <cfRule type="expression" dxfId="199" priority="293">
      <formula>F122=""</formula>
    </cfRule>
  </conditionalFormatting>
  <conditionalFormatting sqref="F126">
    <cfRule type="expression" dxfId="198" priority="292">
      <formula>F126="Název dílu"</formula>
    </cfRule>
  </conditionalFormatting>
  <conditionalFormatting sqref="C126">
    <cfRule type="expression" dxfId="197" priority="291">
      <formula>C126="Kód dílu"</formula>
    </cfRule>
  </conditionalFormatting>
  <conditionalFormatting sqref="F127">
    <cfRule type="expression" dxfId="196" priority="290">
      <formula>F127="Název dílu"</formula>
    </cfRule>
  </conditionalFormatting>
  <conditionalFormatting sqref="C127">
    <cfRule type="expression" dxfId="195" priority="289">
      <formula>C127="Kód dílu"</formula>
    </cfRule>
  </conditionalFormatting>
  <conditionalFormatting sqref="C128">
    <cfRule type="expression" dxfId="194" priority="288">
      <formula>C128=""</formula>
    </cfRule>
  </conditionalFormatting>
  <conditionalFormatting sqref="E128">
    <cfRule type="expression" dxfId="193" priority="287">
      <formula>E128=""</formula>
    </cfRule>
  </conditionalFormatting>
  <conditionalFormatting sqref="H128">
    <cfRule type="expression" dxfId="192" priority="281">
      <formula>H128=""</formula>
    </cfRule>
  </conditionalFormatting>
  <conditionalFormatting sqref="I128">
    <cfRule type="expression" dxfId="191" priority="280">
      <formula>I128=""</formula>
    </cfRule>
  </conditionalFormatting>
  <conditionalFormatting sqref="F131">
    <cfRule type="expression" dxfId="190" priority="283">
      <formula>F131=""</formula>
    </cfRule>
  </conditionalFormatting>
  <conditionalFormatting sqref="G128">
    <cfRule type="expression" dxfId="189" priority="282">
      <formula>G128=""</formula>
    </cfRule>
  </conditionalFormatting>
  <conditionalFormatting sqref="H134">
    <cfRule type="expression" dxfId="188" priority="229">
      <formula>H134=""</formula>
    </cfRule>
  </conditionalFormatting>
  <conditionalFormatting sqref="J128">
    <cfRule type="expression" dxfId="187" priority="279">
      <formula>J128=""</formula>
    </cfRule>
  </conditionalFormatting>
  <conditionalFormatting sqref="K128">
    <cfRule type="expression" dxfId="186" priority="278">
      <formula>K128=""</formula>
    </cfRule>
  </conditionalFormatting>
  <conditionalFormatting sqref="D128">
    <cfRule type="expression" dxfId="185" priority="277">
      <formula>D128=""</formula>
    </cfRule>
  </conditionalFormatting>
  <conditionalFormatting sqref="F132">
    <cfRule type="expression" dxfId="184" priority="240">
      <formula>F132="Název dílu"</formula>
    </cfRule>
  </conditionalFormatting>
  <conditionalFormatting sqref="C132">
    <cfRule type="expression" dxfId="183" priority="239">
      <formula>C132="Kód dílu"</formula>
    </cfRule>
  </conditionalFormatting>
  <conditionalFormatting sqref="F133">
    <cfRule type="expression" dxfId="182" priority="238">
      <formula>F133="Název dílu"</formula>
    </cfRule>
  </conditionalFormatting>
  <conditionalFormatting sqref="C133">
    <cfRule type="expression" dxfId="181" priority="237">
      <formula>C133="Kód dílu"</formula>
    </cfRule>
  </conditionalFormatting>
  <conditionalFormatting sqref="C134">
    <cfRule type="expression" dxfId="180" priority="236">
      <formula>C134=""</formula>
    </cfRule>
  </conditionalFormatting>
  <conditionalFormatting sqref="E134">
    <cfRule type="expression" dxfId="179" priority="235">
      <formula>E134=""</formula>
    </cfRule>
  </conditionalFormatting>
  <conditionalFormatting sqref="G134">
    <cfRule type="expression" dxfId="178" priority="230">
      <formula>G134=""</formula>
    </cfRule>
  </conditionalFormatting>
  <conditionalFormatting sqref="F135">
    <cfRule type="expression" dxfId="177" priority="233">
      <formula>F135=""</formula>
    </cfRule>
  </conditionalFormatting>
  <conditionalFormatting sqref="F136">
    <cfRule type="expression" dxfId="176" priority="232">
      <formula>F136=""</formula>
    </cfRule>
  </conditionalFormatting>
  <conditionalFormatting sqref="F137">
    <cfRule type="expression" dxfId="175" priority="231">
      <formula>F137=""</formula>
    </cfRule>
  </conditionalFormatting>
  <conditionalFormatting sqref="G140">
    <cfRule type="expression" dxfId="174" priority="214">
      <formula>G140=""</formula>
    </cfRule>
  </conditionalFormatting>
  <conditionalFormatting sqref="F141">
    <cfRule type="expression" dxfId="173" priority="217">
      <formula>F141=""</formula>
    </cfRule>
  </conditionalFormatting>
  <conditionalFormatting sqref="I134">
    <cfRule type="expression" dxfId="172" priority="228">
      <formula>I134=""</formula>
    </cfRule>
  </conditionalFormatting>
  <conditionalFormatting sqref="J134">
    <cfRule type="expression" dxfId="171" priority="227">
      <formula>J134=""</formula>
    </cfRule>
  </conditionalFormatting>
  <conditionalFormatting sqref="K134">
    <cfRule type="expression" dxfId="170" priority="226">
      <formula>K134=""</formula>
    </cfRule>
  </conditionalFormatting>
  <conditionalFormatting sqref="D134">
    <cfRule type="expression" dxfId="169" priority="225">
      <formula>D134=""</formula>
    </cfRule>
  </conditionalFormatting>
  <conditionalFormatting sqref="F138">
    <cfRule type="expression" dxfId="168" priority="224">
      <formula>F138="Název dílu"</formula>
    </cfRule>
  </conditionalFormatting>
  <conditionalFormatting sqref="C138">
    <cfRule type="expression" dxfId="167" priority="223">
      <formula>C138="Kód dílu"</formula>
    </cfRule>
  </conditionalFormatting>
  <conditionalFormatting sqref="F139">
    <cfRule type="expression" dxfId="166" priority="222">
      <formula>F139="Název dílu"</formula>
    </cfRule>
  </conditionalFormatting>
  <conditionalFormatting sqref="C139">
    <cfRule type="expression" dxfId="165" priority="221">
      <formula>C139="Kód dílu"</formula>
    </cfRule>
  </conditionalFormatting>
  <conditionalFormatting sqref="C140">
    <cfRule type="expression" dxfId="164" priority="220">
      <formula>C140=""</formula>
    </cfRule>
  </conditionalFormatting>
  <conditionalFormatting sqref="E140">
    <cfRule type="expression" dxfId="163" priority="219">
      <formula>E140=""</formula>
    </cfRule>
  </conditionalFormatting>
  <conditionalFormatting sqref="F143">
    <cfRule type="expression" dxfId="162" priority="215">
      <formula>F143=""</formula>
    </cfRule>
  </conditionalFormatting>
  <conditionalFormatting sqref="F142">
    <cfRule type="expression" dxfId="161" priority="216">
      <formula>F142=""</formula>
    </cfRule>
  </conditionalFormatting>
  <conditionalFormatting sqref="H140">
    <cfRule type="expression" dxfId="160" priority="213">
      <formula>H140=""</formula>
    </cfRule>
  </conditionalFormatting>
  <conditionalFormatting sqref="I140">
    <cfRule type="expression" dxfId="159" priority="212">
      <formula>I140=""</formula>
    </cfRule>
  </conditionalFormatting>
  <conditionalFormatting sqref="J140">
    <cfRule type="expression" dxfId="158" priority="211">
      <formula>J140=""</formula>
    </cfRule>
  </conditionalFormatting>
  <conditionalFormatting sqref="K140">
    <cfRule type="expression" dxfId="157" priority="210">
      <formula>K140=""</formula>
    </cfRule>
  </conditionalFormatting>
  <conditionalFormatting sqref="D140">
    <cfRule type="expression" dxfId="156" priority="209">
      <formula>D140=""</formula>
    </cfRule>
  </conditionalFormatting>
  <conditionalFormatting sqref="F144">
    <cfRule type="expression" dxfId="155" priority="208">
      <formula>F144="Název dílu"</formula>
    </cfRule>
  </conditionalFormatting>
  <conditionalFormatting sqref="C144">
    <cfRule type="expression" dxfId="154" priority="207">
      <formula>C144="Kód dílu"</formula>
    </cfRule>
  </conditionalFormatting>
  <conditionalFormatting sqref="C145">
    <cfRule type="expression" dxfId="153" priority="177">
      <formula>C145=""</formula>
    </cfRule>
  </conditionalFormatting>
  <conditionalFormatting sqref="K145">
    <cfRule type="expression" dxfId="152" priority="167">
      <formula>K145=""</formula>
    </cfRule>
  </conditionalFormatting>
  <conditionalFormatting sqref="K151">
    <cfRule type="expression" dxfId="151" priority="151">
      <formula>K151=""</formula>
    </cfRule>
  </conditionalFormatting>
  <conditionalFormatting sqref="F146">
    <cfRule type="expression" dxfId="150" priority="174">
      <formula>F146=""</formula>
    </cfRule>
  </conditionalFormatting>
  <conditionalFormatting sqref="F128">
    <cfRule type="expression" dxfId="149" priority="182">
      <formula>F128=""</formula>
    </cfRule>
  </conditionalFormatting>
  <conditionalFormatting sqref="F134">
    <cfRule type="expression" dxfId="148" priority="181">
      <formula>F134=""</formula>
    </cfRule>
  </conditionalFormatting>
  <conditionalFormatting sqref="F140">
    <cfRule type="expression" dxfId="147" priority="180">
      <formula>F140=""</formula>
    </cfRule>
  </conditionalFormatting>
  <conditionalFormatting sqref="D145">
    <cfRule type="expression" dxfId="146" priority="166">
      <formula>D145=""</formula>
    </cfRule>
  </conditionalFormatting>
  <conditionalFormatting sqref="E145">
    <cfRule type="expression" dxfId="145" priority="176">
      <formula>E145=""</formula>
    </cfRule>
  </conditionalFormatting>
  <conditionalFormatting sqref="D151">
    <cfRule type="expression" dxfId="144" priority="150">
      <formula>D151=""</formula>
    </cfRule>
  </conditionalFormatting>
  <conditionalFormatting sqref="F147">
    <cfRule type="expression" dxfId="143" priority="173">
      <formula>F147=""</formula>
    </cfRule>
  </conditionalFormatting>
  <conditionalFormatting sqref="F148">
    <cfRule type="expression" dxfId="142" priority="172">
      <formula>F148=""</formula>
    </cfRule>
  </conditionalFormatting>
  <conditionalFormatting sqref="G145">
    <cfRule type="expression" dxfId="141" priority="171">
      <formula>G145=""</formula>
    </cfRule>
  </conditionalFormatting>
  <conditionalFormatting sqref="H145">
    <cfRule type="expression" dxfId="140" priority="170">
      <formula>H145=""</formula>
    </cfRule>
  </conditionalFormatting>
  <conditionalFormatting sqref="I145">
    <cfRule type="expression" dxfId="139" priority="169">
      <formula>I145=""</formula>
    </cfRule>
  </conditionalFormatting>
  <conditionalFormatting sqref="J145">
    <cfRule type="expression" dxfId="138" priority="168">
      <formula>J145=""</formula>
    </cfRule>
  </conditionalFormatting>
  <conditionalFormatting sqref="F156">
    <cfRule type="expression" dxfId="137" priority="146">
      <formula>F156=""</formula>
    </cfRule>
  </conditionalFormatting>
  <conditionalFormatting sqref="F149">
    <cfRule type="expression" dxfId="136" priority="165">
      <formula>F149="Název dílu"</formula>
    </cfRule>
  </conditionalFormatting>
  <conditionalFormatting sqref="C149">
    <cfRule type="expression" dxfId="135" priority="164">
      <formula>C149="Kód dílu"</formula>
    </cfRule>
  </conditionalFormatting>
  <conditionalFormatting sqref="F150">
    <cfRule type="expression" dxfId="134" priority="163">
      <formula>F150="Název dílu"</formula>
    </cfRule>
  </conditionalFormatting>
  <conditionalFormatting sqref="C150">
    <cfRule type="expression" dxfId="133" priority="162">
      <formula>C150="Kód dílu"</formula>
    </cfRule>
  </conditionalFormatting>
  <conditionalFormatting sqref="C151">
    <cfRule type="expression" dxfId="132" priority="161">
      <formula>C151=""</formula>
    </cfRule>
  </conditionalFormatting>
  <conditionalFormatting sqref="E151">
    <cfRule type="expression" dxfId="131" priority="160">
      <formula>E151=""</formula>
    </cfRule>
  </conditionalFormatting>
  <conditionalFormatting sqref="J151">
    <cfRule type="expression" dxfId="130" priority="152">
      <formula>J151=""</formula>
    </cfRule>
  </conditionalFormatting>
  <conditionalFormatting sqref="F152">
    <cfRule type="expression" dxfId="129" priority="158">
      <formula>F152=""</formula>
    </cfRule>
  </conditionalFormatting>
  <conditionalFormatting sqref="F153">
    <cfRule type="expression" dxfId="128" priority="157">
      <formula>F153=""</formula>
    </cfRule>
  </conditionalFormatting>
  <conditionalFormatting sqref="F154">
    <cfRule type="expression" dxfId="127" priority="156">
      <formula>F154=""</formula>
    </cfRule>
  </conditionalFormatting>
  <conditionalFormatting sqref="G151">
    <cfRule type="expression" dxfId="126" priority="155">
      <formula>G151=""</formula>
    </cfRule>
  </conditionalFormatting>
  <conditionalFormatting sqref="H151">
    <cfRule type="expression" dxfId="125" priority="154">
      <formula>H151=""</formula>
    </cfRule>
  </conditionalFormatting>
  <conditionalFormatting sqref="I151">
    <cfRule type="expression" dxfId="124" priority="153">
      <formula>I151=""</formula>
    </cfRule>
  </conditionalFormatting>
  <conditionalFormatting sqref="E155">
    <cfRule type="expression" dxfId="123" priority="148">
      <formula>E155=""</formula>
    </cfRule>
  </conditionalFormatting>
  <conditionalFormatting sqref="K155">
    <cfRule type="expression" dxfId="122" priority="139">
      <formula>K155=""</formula>
    </cfRule>
  </conditionalFormatting>
  <conditionalFormatting sqref="D155">
    <cfRule type="expression" dxfId="121" priority="138">
      <formula>D155=""</formula>
    </cfRule>
  </conditionalFormatting>
  <conditionalFormatting sqref="C155">
    <cfRule type="expression" dxfId="120" priority="149">
      <formula>C155=""</formula>
    </cfRule>
  </conditionalFormatting>
  <conditionalFormatting sqref="I155">
    <cfRule type="expression" dxfId="119" priority="141">
      <formula>I155=""</formula>
    </cfRule>
  </conditionalFormatting>
  <conditionalFormatting sqref="H155">
    <cfRule type="expression" dxfId="118" priority="142">
      <formula>H155=""</formula>
    </cfRule>
  </conditionalFormatting>
  <conditionalFormatting sqref="F157">
    <cfRule type="expression" dxfId="117" priority="145">
      <formula>F157=""</formula>
    </cfRule>
  </conditionalFormatting>
  <conditionalFormatting sqref="F158">
    <cfRule type="expression" dxfId="116" priority="144">
      <formula>F158=""</formula>
    </cfRule>
  </conditionalFormatting>
  <conditionalFormatting sqref="G155">
    <cfRule type="expression" dxfId="115" priority="143">
      <formula>G155=""</formula>
    </cfRule>
  </conditionalFormatting>
  <conditionalFormatting sqref="J155">
    <cfRule type="expression" dxfId="114" priority="140">
      <formula>J155=""</formula>
    </cfRule>
  </conditionalFormatting>
  <conditionalFormatting sqref="H159">
    <cfRule type="expression" dxfId="113" priority="118">
      <formula>H159=""</formula>
    </cfRule>
  </conditionalFormatting>
  <conditionalFormatting sqref="F161">
    <cfRule type="expression" dxfId="112" priority="121">
      <formula>F161=""</formula>
    </cfRule>
  </conditionalFormatting>
  <conditionalFormatting sqref="F159">
    <cfRule type="expression" dxfId="111" priority="97">
      <formula>F159=""</formula>
    </cfRule>
  </conditionalFormatting>
  <conditionalFormatting sqref="C159">
    <cfRule type="expression" dxfId="110" priority="125">
      <formula>C159=""</formula>
    </cfRule>
  </conditionalFormatting>
  <conditionalFormatting sqref="E159">
    <cfRule type="expression" dxfId="109" priority="124">
      <formula>E159=""</formula>
    </cfRule>
  </conditionalFormatting>
  <conditionalFormatting sqref="G159">
    <cfRule type="expression" dxfId="108" priority="119">
      <formula>G159=""</formula>
    </cfRule>
  </conditionalFormatting>
  <conditionalFormatting sqref="F160">
    <cfRule type="expression" dxfId="107" priority="122">
      <formula>F160=""</formula>
    </cfRule>
  </conditionalFormatting>
  <conditionalFormatting sqref="F162">
    <cfRule type="expression" dxfId="106" priority="120">
      <formula>F162=""</formula>
    </cfRule>
  </conditionalFormatting>
  <conditionalFormatting sqref="K159">
    <cfRule type="expression" dxfId="105" priority="115">
      <formula>K159=""</formula>
    </cfRule>
  </conditionalFormatting>
  <conditionalFormatting sqref="D159">
    <cfRule type="expression" dxfId="104" priority="114">
      <formula>D159=""</formula>
    </cfRule>
  </conditionalFormatting>
  <conditionalFormatting sqref="I159">
    <cfRule type="expression" dxfId="103" priority="117">
      <formula>I159=""</formula>
    </cfRule>
  </conditionalFormatting>
  <conditionalFormatting sqref="J159">
    <cfRule type="expression" dxfId="102" priority="116">
      <formula>J159=""</formula>
    </cfRule>
  </conditionalFormatting>
  <conditionalFormatting sqref="F155">
    <cfRule type="expression" dxfId="101" priority="99">
      <formula>F155=""</formula>
    </cfRule>
  </conditionalFormatting>
  <conditionalFormatting sqref="E165">
    <cfRule type="expression" dxfId="100" priority="88">
      <formula>E165=""</formula>
    </cfRule>
  </conditionalFormatting>
  <conditionalFormatting sqref="F165">
    <cfRule type="expression" dxfId="99" priority="87">
      <formula>F165=""</formula>
    </cfRule>
  </conditionalFormatting>
  <conditionalFormatting sqref="F145">
    <cfRule type="expression" dxfId="98" priority="101">
      <formula>F145=""</formula>
    </cfRule>
  </conditionalFormatting>
  <conditionalFormatting sqref="F151">
    <cfRule type="expression" dxfId="97" priority="100">
      <formula>F151=""</formula>
    </cfRule>
  </conditionalFormatting>
  <conditionalFormatting sqref="F167">
    <cfRule type="expression" dxfId="96" priority="85">
      <formula>F167=""</formula>
    </cfRule>
  </conditionalFormatting>
  <conditionalFormatting sqref="F168">
    <cfRule type="expression" dxfId="95" priority="84">
      <formula>F168=""</formula>
    </cfRule>
  </conditionalFormatting>
  <conditionalFormatting sqref="F164">
    <cfRule type="expression" dxfId="94" priority="91">
      <formula>F164="Název dílu"</formula>
    </cfRule>
  </conditionalFormatting>
  <conditionalFormatting sqref="C164">
    <cfRule type="expression" dxfId="93" priority="90">
      <formula>C164="Kód dílu"</formula>
    </cfRule>
  </conditionalFormatting>
  <conditionalFormatting sqref="F163">
    <cfRule type="expression" dxfId="92" priority="93">
      <formula>F163="Název dílu"</formula>
    </cfRule>
  </conditionalFormatting>
  <conditionalFormatting sqref="C163">
    <cfRule type="expression" dxfId="91" priority="92">
      <formula>C163="Kód dílu"</formula>
    </cfRule>
  </conditionalFormatting>
  <conditionalFormatting sqref="F170">
    <cfRule type="expression" dxfId="90" priority="75">
      <formula>F170="Název dílu"</formula>
    </cfRule>
  </conditionalFormatting>
  <conditionalFormatting sqref="C170">
    <cfRule type="expression" dxfId="89" priority="74">
      <formula>C170="Kód dílu"</formula>
    </cfRule>
  </conditionalFormatting>
  <conditionalFormatting sqref="C165">
    <cfRule type="expression" dxfId="88" priority="89">
      <formula>C165=""</formula>
    </cfRule>
  </conditionalFormatting>
  <conditionalFormatting sqref="C171">
    <cfRule type="expression" dxfId="87" priority="73">
      <formula>C171=""</formula>
    </cfRule>
  </conditionalFormatting>
  <conditionalFormatting sqref="F166">
    <cfRule type="expression" dxfId="86" priority="86">
      <formula>F166=""</formula>
    </cfRule>
  </conditionalFormatting>
  <conditionalFormatting sqref="G165">
    <cfRule type="expression" dxfId="85" priority="83">
      <formula>G165=""</formula>
    </cfRule>
  </conditionalFormatting>
  <conditionalFormatting sqref="H165">
    <cfRule type="expression" dxfId="84" priority="82">
      <formula>H165=""</formula>
    </cfRule>
  </conditionalFormatting>
  <conditionalFormatting sqref="I165">
    <cfRule type="expression" dxfId="83" priority="81">
      <formula>I165=""</formula>
    </cfRule>
  </conditionalFormatting>
  <conditionalFormatting sqref="J165">
    <cfRule type="expression" dxfId="82" priority="80">
      <formula>J165=""</formula>
    </cfRule>
  </conditionalFormatting>
  <conditionalFormatting sqref="K165">
    <cfRule type="expression" dxfId="81" priority="79">
      <formula>K165=""</formula>
    </cfRule>
  </conditionalFormatting>
  <conditionalFormatting sqref="D165">
    <cfRule type="expression" dxfId="80" priority="78">
      <formula>D165=""</formula>
    </cfRule>
  </conditionalFormatting>
  <conditionalFormatting sqref="F169">
    <cfRule type="expression" dxfId="79" priority="77">
      <formula>F169="Název dílu"</formula>
    </cfRule>
  </conditionalFormatting>
  <conditionalFormatting sqref="C169">
    <cfRule type="expression" dxfId="78" priority="76">
      <formula>C169="Kód dílu"</formula>
    </cfRule>
  </conditionalFormatting>
  <conditionalFormatting sqref="E171">
    <cfRule type="expression" dxfId="77" priority="72">
      <formula>E171=""</formula>
    </cfRule>
  </conditionalFormatting>
  <conditionalFormatting sqref="F171">
    <cfRule type="expression" dxfId="76" priority="71">
      <formula>F171=""</formula>
    </cfRule>
  </conditionalFormatting>
  <conditionalFormatting sqref="F172">
    <cfRule type="expression" dxfId="75" priority="70">
      <formula>F172=""</formula>
    </cfRule>
  </conditionalFormatting>
  <conditionalFormatting sqref="F173">
    <cfRule type="expression" dxfId="74" priority="69">
      <formula>F173=""</formula>
    </cfRule>
  </conditionalFormatting>
  <conditionalFormatting sqref="F174">
    <cfRule type="expression" dxfId="73" priority="68">
      <formula>F174=""</formula>
    </cfRule>
  </conditionalFormatting>
  <conditionalFormatting sqref="G171">
    <cfRule type="expression" dxfId="72" priority="67">
      <formula>G171=""</formula>
    </cfRule>
  </conditionalFormatting>
  <conditionalFormatting sqref="H171">
    <cfRule type="expression" dxfId="71" priority="66">
      <formula>H171=""</formula>
    </cfRule>
  </conditionalFormatting>
  <conditionalFormatting sqref="I171">
    <cfRule type="expression" dxfId="70" priority="65">
      <formula>I171=""</formula>
    </cfRule>
  </conditionalFormatting>
  <conditionalFormatting sqref="J171">
    <cfRule type="expression" dxfId="69" priority="64">
      <formula>J171=""</formula>
    </cfRule>
  </conditionalFormatting>
  <conditionalFormatting sqref="K171">
    <cfRule type="expression" dxfId="68" priority="63">
      <formula>K171=""</formula>
    </cfRule>
  </conditionalFormatting>
  <conditionalFormatting sqref="D171">
    <cfRule type="expression" dxfId="67" priority="62">
      <formula>D171=""</formula>
    </cfRule>
  </conditionalFormatting>
  <conditionalFormatting sqref="F175">
    <cfRule type="expression" dxfId="66" priority="59">
      <formula>F175="Název dílu"</formula>
    </cfRule>
  </conditionalFormatting>
  <conditionalFormatting sqref="C175">
    <cfRule type="expression" dxfId="65" priority="58">
      <formula>C175="Kód dílu"</formula>
    </cfRule>
  </conditionalFormatting>
  <conditionalFormatting sqref="C110">
    <cfRule type="expression" dxfId="64" priority="57">
      <formula>C110=""</formula>
    </cfRule>
  </conditionalFormatting>
  <conditionalFormatting sqref="E110">
    <cfRule type="expression" dxfId="63" priority="56">
      <formula>E110=""</formula>
    </cfRule>
  </conditionalFormatting>
  <conditionalFormatting sqref="F111">
    <cfRule type="expression" dxfId="62" priority="54">
      <formula>F111=""</formula>
    </cfRule>
  </conditionalFormatting>
  <conditionalFormatting sqref="F116">
    <cfRule type="expression" dxfId="61" priority="40">
      <formula>F116=""</formula>
    </cfRule>
  </conditionalFormatting>
  <conditionalFormatting sqref="F112">
    <cfRule type="expression" dxfId="60" priority="53">
      <formula>F112=""</formula>
    </cfRule>
  </conditionalFormatting>
  <conditionalFormatting sqref="F113">
    <cfRule type="expression" dxfId="59" priority="52">
      <formula>F113=""</formula>
    </cfRule>
  </conditionalFormatting>
  <conditionalFormatting sqref="G110">
    <cfRule type="expression" dxfId="58" priority="51">
      <formula>G110=""</formula>
    </cfRule>
  </conditionalFormatting>
  <conditionalFormatting sqref="H110">
    <cfRule type="expression" dxfId="57" priority="50">
      <formula>H110=""</formula>
    </cfRule>
  </conditionalFormatting>
  <conditionalFormatting sqref="I110">
    <cfRule type="expression" dxfId="56" priority="49">
      <formula>I110=""</formula>
    </cfRule>
  </conditionalFormatting>
  <conditionalFormatting sqref="J110">
    <cfRule type="expression" dxfId="55" priority="48">
      <formula>J110=""</formula>
    </cfRule>
  </conditionalFormatting>
  <conditionalFormatting sqref="K110">
    <cfRule type="expression" dxfId="54" priority="47">
      <formula>K110=""</formula>
    </cfRule>
  </conditionalFormatting>
  <conditionalFormatting sqref="D110">
    <cfRule type="expression" dxfId="53" priority="46">
      <formula>D110=""</formula>
    </cfRule>
  </conditionalFormatting>
  <conditionalFormatting sqref="F110">
    <cfRule type="expression" dxfId="52" priority="45">
      <formula>F110=""</formula>
    </cfRule>
  </conditionalFormatting>
  <conditionalFormatting sqref="E114">
    <cfRule type="expression" dxfId="51" priority="43">
      <formula>E114=""</formula>
    </cfRule>
  </conditionalFormatting>
  <conditionalFormatting sqref="F115">
    <cfRule type="expression" dxfId="50" priority="41">
      <formula>F115=""</formula>
    </cfRule>
  </conditionalFormatting>
  <conditionalFormatting sqref="F117">
    <cfRule type="expression" dxfId="49" priority="39">
      <formula>F117=""</formula>
    </cfRule>
  </conditionalFormatting>
  <conditionalFormatting sqref="G114">
    <cfRule type="expression" dxfId="48" priority="38">
      <formula>G114=""</formula>
    </cfRule>
  </conditionalFormatting>
  <conditionalFormatting sqref="H114">
    <cfRule type="expression" dxfId="47" priority="37">
      <formula>H114=""</formula>
    </cfRule>
  </conditionalFormatting>
  <conditionalFormatting sqref="I114">
    <cfRule type="expression" dxfId="46" priority="36">
      <formula>I114=""</formula>
    </cfRule>
  </conditionalFormatting>
  <conditionalFormatting sqref="J114">
    <cfRule type="expression" dxfId="45" priority="35">
      <formula>J114=""</formula>
    </cfRule>
  </conditionalFormatting>
  <conditionalFormatting sqref="K114">
    <cfRule type="expression" dxfId="44" priority="34">
      <formula>K114=""</formula>
    </cfRule>
  </conditionalFormatting>
  <conditionalFormatting sqref="D114">
    <cfRule type="expression" dxfId="43" priority="33">
      <formula>D114=""</formula>
    </cfRule>
  </conditionalFormatting>
  <conditionalFormatting sqref="C114">
    <cfRule type="expression" dxfId="42" priority="32">
      <formula>C114=""</formula>
    </cfRule>
  </conditionalFormatting>
  <conditionalFormatting sqref="F114">
    <cfRule type="expression" dxfId="41" priority="31">
      <formula>F114=""</formula>
    </cfRule>
  </conditionalFormatting>
  <conditionalFormatting sqref="E118">
    <cfRule type="expression" dxfId="40" priority="29">
      <formula>E118=""</formula>
    </cfRule>
  </conditionalFormatting>
  <conditionalFormatting sqref="F119">
    <cfRule type="expression" dxfId="39" priority="27">
      <formula>F119=""</formula>
    </cfRule>
  </conditionalFormatting>
  <conditionalFormatting sqref="F120">
    <cfRule type="expression" dxfId="38" priority="26">
      <formula>F120=""</formula>
    </cfRule>
  </conditionalFormatting>
  <conditionalFormatting sqref="F121">
    <cfRule type="expression" dxfId="37" priority="25">
      <formula>F121=""</formula>
    </cfRule>
  </conditionalFormatting>
  <conditionalFormatting sqref="G118">
    <cfRule type="expression" dxfId="36" priority="24">
      <formula>G118=""</formula>
    </cfRule>
  </conditionalFormatting>
  <conditionalFormatting sqref="H118">
    <cfRule type="expression" dxfId="35" priority="23">
      <formula>H118=""</formula>
    </cfRule>
  </conditionalFormatting>
  <conditionalFormatting sqref="I118">
    <cfRule type="expression" dxfId="34" priority="22">
      <formula>I118=""</formula>
    </cfRule>
  </conditionalFormatting>
  <conditionalFormatting sqref="J118">
    <cfRule type="expression" dxfId="33" priority="21">
      <formula>J118=""</formula>
    </cfRule>
  </conditionalFormatting>
  <conditionalFormatting sqref="K118">
    <cfRule type="expression" dxfId="32" priority="20">
      <formula>K118=""</formula>
    </cfRule>
  </conditionalFormatting>
  <conditionalFormatting sqref="D118">
    <cfRule type="expression" dxfId="31" priority="19">
      <formula>D118=""</formula>
    </cfRule>
  </conditionalFormatting>
  <conditionalFormatting sqref="F118">
    <cfRule type="expression" dxfId="30" priority="18">
      <formula>F118=""</formula>
    </cfRule>
  </conditionalFormatting>
  <conditionalFormatting sqref="C118">
    <cfRule type="expression" dxfId="29" priority="17">
      <formula>C118=""</formula>
    </cfRule>
  </conditionalFormatting>
  <conditionalFormatting sqref="F16">
    <cfRule type="expression" dxfId="28" priority="15">
      <formula>F16=""</formula>
    </cfRule>
  </conditionalFormatting>
  <conditionalFormatting sqref="F44">
    <cfRule type="expression" dxfId="27" priority="14">
      <formula>F44=""</formula>
    </cfRule>
  </conditionalFormatting>
  <conditionalFormatting sqref="C90">
    <cfRule type="expression" dxfId="26" priority="13">
      <formula>C90=""</formula>
    </cfRule>
  </conditionalFormatting>
  <conditionalFormatting sqref="E90">
    <cfRule type="expression" dxfId="25" priority="12">
      <formula>E90=""</formula>
    </cfRule>
  </conditionalFormatting>
  <conditionalFormatting sqref="F91">
    <cfRule type="expression" dxfId="24" priority="10">
      <formula>F91=""</formula>
    </cfRule>
  </conditionalFormatting>
  <conditionalFormatting sqref="F92">
    <cfRule type="expression" dxfId="23" priority="9">
      <formula>F92=""</formula>
    </cfRule>
  </conditionalFormatting>
  <conditionalFormatting sqref="F93">
    <cfRule type="expression" dxfId="22" priority="8">
      <formula>F93=""</formula>
    </cfRule>
  </conditionalFormatting>
  <conditionalFormatting sqref="G90">
    <cfRule type="expression" dxfId="21" priority="7">
      <formula>G90=""</formula>
    </cfRule>
  </conditionalFormatting>
  <conditionalFormatting sqref="H90">
    <cfRule type="expression" dxfId="20" priority="6">
      <formula>H90=""</formula>
    </cfRule>
  </conditionalFormatting>
  <conditionalFormatting sqref="I90">
    <cfRule type="expression" dxfId="19" priority="5">
      <formula>I90=""</formula>
    </cfRule>
  </conditionalFormatting>
  <conditionalFormatting sqref="J90">
    <cfRule type="expression" dxfId="18" priority="4">
      <formula>J90=""</formula>
    </cfRule>
  </conditionalFormatting>
  <conditionalFormatting sqref="K90">
    <cfRule type="expression" dxfId="17" priority="3">
      <formula>K90=""</formula>
    </cfRule>
  </conditionalFormatting>
  <conditionalFormatting sqref="D90">
    <cfRule type="expression" dxfId="16" priority="2">
      <formula>D90=""</formula>
    </cfRule>
  </conditionalFormatting>
  <conditionalFormatting sqref="F90">
    <cfRule type="expression" dxfId="15" priority="1">
      <formula>F90=""</formula>
    </cfRule>
  </conditionalFormatting>
  <dataValidations xWindow="760" yWindow="211" count="15">
    <dataValidation type="list" allowBlank="1" showInputMessage="1" showErrorMessage="1" errorTitle="Špatné označení majetku" error="_x000a_Nutno vybrat dle předvolby!_x000a_SŽDC nebo Ostatní." promptTitle="Výběr dle předvolby:" prompt="_x000a_SŽDC s.o._x000a_Ostatní"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 allowBlank="1" showInputMessage="1" showErrorMessage="1" promptTitle="Název položky" prompt="Přesný název položky dle cenové soustavy, nebo vlastní název v případě položky mimo cenovou soustavu." sqref="F14 F18 F22 F26 F30 F34 F38 F42 F46 F50 F54 F58 F62 F66 F70 F74 F78 F82 F86 F94 F98 F102 F106 F122 F128 F134 F140 F145 F151 F155 F159 F165 F171 F110 F114 F118 F90" xr:uid="{00000000-0002-0000-0000-00000A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19 F23 F27 F31 F35 F39 F43 F47 F51 F55 F59 F63 F67 F71 F75 F79 F83 F87 F95 F99 F103 F107 F123 F129 F135 F141 F146 F152 F156 F160 F166 F172 F111 F115 F119 F91" xr:uid="{00000000-0002-0000-0000-00000B000000}"/>
    <dataValidation allowBlank="1" showInputMessage="1" showErrorMessage="1" promptTitle="Výkaz výměr:" prompt="způsob stanovení množství položky, nebo odkaz na příslušnou přílohu dokumentace." sqref="F16 F20 F24 F28 F32 F36 F40 F120 F48 F52 F56 F60 F64 F68 F72 F76 F80 F84 F88 F96 F100 F104 F108 F124 F130 F136 F142 F147 F153 F157 F161 F167 F173 F112 F116 F92" xr:uid="{00000000-0002-0000-0000-00000C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17 F21 F25 F29 F33 F37 F41 F45 F49 F53 F57 F61 F65 F69 F73 F77 F81 F85 F121 F97 F101 F105 F174 F125 F131 F137 F143 F148 F154 F158 F162 F168 F109 F113 F117 F89 F93" xr:uid="{00000000-0002-0000-0000-00000D000000}"/>
    <dataValidation type="list" allowBlank="1" showInputMessage="1" showErrorMessage="1" sqref="D14 D18 D22 D26 D30 D34 D38 D42 D46 D50 D54 D58 D62 D66 D70 D74 D78 D82 D86 D94 D98 D102 D106 D122 D128 D134 D140 D145 D151 D155 D159 D165 D171 D110 D114 D118 D90" xr:uid="{00000000-0002-0000-0000-00000E000000}">
      <formula1>"1,2,3,4,5,6,7,8,9,10"</formula1>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rowBreaks count="2" manualBreakCount="2">
    <brk id="49" min="1" max="11" man="1"/>
    <brk id="101" min="1" max="11" man="1"/>
  </rowBreaks>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r:uid="{00000000-0002-0000-0000-00000F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6"/>
  <sheetViews>
    <sheetView workbookViewId="0"/>
  </sheetViews>
  <sheetFormatPr defaultRowHeight="14.5" x14ac:dyDescent="0.35"/>
  <cols>
    <col min="1" max="1" width="13.6328125" customWidth="1"/>
    <col min="2" max="2" width="53.90625" customWidth="1"/>
    <col min="3" max="3" width="9.08984375" style="37"/>
  </cols>
  <sheetData>
    <row r="1" spans="1:3" ht="15" thickTop="1" x14ac:dyDescent="0.35">
      <c r="A1" s="30" t="s">
        <v>35</v>
      </c>
      <c r="B1" s="31" t="s">
        <v>31</v>
      </c>
      <c r="C1" s="36"/>
    </row>
    <row r="2" spans="1:3" x14ac:dyDescent="0.35">
      <c r="A2" s="32" t="s">
        <v>36</v>
      </c>
      <c r="B2" s="33" t="s">
        <v>32</v>
      </c>
      <c r="C2" s="36"/>
    </row>
    <row r="3" spans="1:3" x14ac:dyDescent="0.35">
      <c r="A3" s="32" t="s">
        <v>37</v>
      </c>
      <c r="B3" s="33" t="s">
        <v>33</v>
      </c>
      <c r="C3" s="36"/>
    </row>
    <row r="4" spans="1:3" x14ac:dyDescent="0.35">
      <c r="A4" s="32" t="s">
        <v>38</v>
      </c>
      <c r="B4" s="33" t="s">
        <v>34</v>
      </c>
      <c r="C4" s="36"/>
    </row>
    <row r="5" spans="1:3" x14ac:dyDescent="0.35">
      <c r="A5" s="32" t="s">
        <v>39</v>
      </c>
      <c r="B5" s="33" t="s">
        <v>40</v>
      </c>
      <c r="C5" s="36"/>
    </row>
    <row r="6" spans="1:3" x14ac:dyDescent="0.35">
      <c r="A6" s="32" t="s">
        <v>41</v>
      </c>
      <c r="B6" s="33" t="s">
        <v>42</v>
      </c>
      <c r="C6" s="36"/>
    </row>
    <row r="7" spans="1:3" x14ac:dyDescent="0.35">
      <c r="A7" s="32" t="s">
        <v>43</v>
      </c>
      <c r="B7" s="33" t="s">
        <v>44</v>
      </c>
      <c r="C7" s="36"/>
    </row>
    <row r="8" spans="1:3" x14ac:dyDescent="0.35">
      <c r="A8" s="32" t="s">
        <v>45</v>
      </c>
      <c r="B8" s="33" t="s">
        <v>46</v>
      </c>
      <c r="C8" s="36"/>
    </row>
    <row r="9" spans="1:3" x14ac:dyDescent="0.35">
      <c r="A9" s="32" t="s">
        <v>47</v>
      </c>
      <c r="B9" s="33" t="s">
        <v>48</v>
      </c>
      <c r="C9" s="36"/>
    </row>
    <row r="10" spans="1:3" x14ac:dyDescent="0.35">
      <c r="A10" s="32" t="s">
        <v>49</v>
      </c>
      <c r="B10" s="33" t="s">
        <v>50</v>
      </c>
      <c r="C10" s="36"/>
    </row>
    <row r="11" spans="1:3" x14ac:dyDescent="0.35">
      <c r="A11" s="32" t="s">
        <v>51</v>
      </c>
      <c r="B11" s="33" t="s">
        <v>52</v>
      </c>
      <c r="C11" s="36"/>
    </row>
    <row r="12" spans="1:3" x14ac:dyDescent="0.35">
      <c r="A12" s="32" t="s">
        <v>53</v>
      </c>
      <c r="B12" s="33" t="s">
        <v>54</v>
      </c>
      <c r="C12" s="36"/>
    </row>
    <row r="13" spans="1:3" x14ac:dyDescent="0.35">
      <c r="A13" s="32" t="s">
        <v>55</v>
      </c>
      <c r="B13" s="33" t="s">
        <v>56</v>
      </c>
      <c r="C13" s="36"/>
    </row>
    <row r="14" spans="1:3" ht="25" x14ac:dyDescent="0.35">
      <c r="A14" s="32" t="s">
        <v>57</v>
      </c>
      <c r="B14" s="33" t="s">
        <v>58</v>
      </c>
      <c r="C14" s="36"/>
    </row>
    <row r="15" spans="1:3" x14ac:dyDescent="0.35">
      <c r="A15" s="32" t="s">
        <v>59</v>
      </c>
      <c r="B15" s="33" t="s">
        <v>60</v>
      </c>
      <c r="C15" s="36"/>
    </row>
    <row r="16" spans="1:3" x14ac:dyDescent="0.35">
      <c r="A16" s="32" t="s">
        <v>61</v>
      </c>
      <c r="B16" s="33" t="s">
        <v>62</v>
      </c>
      <c r="C16" s="36"/>
    </row>
    <row r="17" spans="1:3" x14ac:dyDescent="0.35">
      <c r="A17" s="32" t="s">
        <v>63</v>
      </c>
      <c r="B17" s="33" t="s">
        <v>64</v>
      </c>
      <c r="C17" s="36"/>
    </row>
    <row r="18" spans="1:3" x14ac:dyDescent="0.35">
      <c r="A18" s="32" t="s">
        <v>65</v>
      </c>
      <c r="B18" s="33" t="s">
        <v>66</v>
      </c>
      <c r="C18" s="36"/>
    </row>
    <row r="19" spans="1:3" x14ac:dyDescent="0.35">
      <c r="A19" s="32" t="s">
        <v>67</v>
      </c>
      <c r="B19" s="33" t="s">
        <v>68</v>
      </c>
      <c r="C19" s="36"/>
    </row>
    <row r="20" spans="1:3" x14ac:dyDescent="0.35">
      <c r="A20" s="32" t="s">
        <v>69</v>
      </c>
      <c r="B20" s="33" t="s">
        <v>70</v>
      </c>
      <c r="C20" s="36"/>
    </row>
    <row r="21" spans="1:3" x14ac:dyDescent="0.35">
      <c r="A21" s="32" t="s">
        <v>71</v>
      </c>
      <c r="B21" s="33" t="s">
        <v>72</v>
      </c>
      <c r="C21" s="36"/>
    </row>
    <row r="22" spans="1:3" x14ac:dyDescent="0.35">
      <c r="A22" s="32" t="s">
        <v>73</v>
      </c>
      <c r="B22" s="33" t="s">
        <v>74</v>
      </c>
      <c r="C22" s="36"/>
    </row>
    <row r="23" spans="1:3" x14ac:dyDescent="0.35">
      <c r="A23" s="32" t="s">
        <v>75</v>
      </c>
      <c r="B23" s="33" t="s">
        <v>76</v>
      </c>
      <c r="C23" s="36"/>
    </row>
    <row r="24" spans="1:3" x14ac:dyDescent="0.35">
      <c r="A24" s="32" t="s">
        <v>77</v>
      </c>
      <c r="B24" s="33" t="s">
        <v>78</v>
      </c>
      <c r="C24" s="36"/>
    </row>
    <row r="25" spans="1:3" ht="15" thickBot="1" x14ac:dyDescent="0.4">
      <c r="A25" s="34" t="s">
        <v>79</v>
      </c>
      <c r="B25" s="35" t="s">
        <v>80</v>
      </c>
      <c r="C25" s="36"/>
    </row>
    <row r="26" spans="1:3" ht="15" thickTop="1" x14ac:dyDescent="0.3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dimension ref="A1:M39"/>
  <sheetViews>
    <sheetView topLeftCell="A16" workbookViewId="0">
      <selection activeCell="D41" sqref="D41"/>
    </sheetView>
  </sheetViews>
  <sheetFormatPr defaultRowHeight="14.5" x14ac:dyDescent="0.35"/>
  <cols>
    <col min="1" max="1" width="11.6328125" customWidth="1"/>
  </cols>
  <sheetData>
    <row r="1" spans="1:13" x14ac:dyDescent="0.35">
      <c r="A1" t="s">
        <v>113</v>
      </c>
    </row>
    <row r="2" spans="1:13" x14ac:dyDescent="0.35">
      <c r="C2" t="s">
        <v>104</v>
      </c>
    </row>
    <row r="3" spans="1:13" x14ac:dyDescent="0.35">
      <c r="B3" t="s">
        <v>101</v>
      </c>
    </row>
    <row r="4" spans="1:13" x14ac:dyDescent="0.35">
      <c r="B4" t="s">
        <v>103</v>
      </c>
    </row>
    <row r="5" spans="1:13" x14ac:dyDescent="0.35">
      <c r="C5" t="s">
        <v>102</v>
      </c>
    </row>
    <row r="6" spans="1:13" x14ac:dyDescent="0.35">
      <c r="B6" t="s">
        <v>110</v>
      </c>
    </row>
    <row r="7" spans="1:13" x14ac:dyDescent="0.35">
      <c r="A7" t="s">
        <v>105</v>
      </c>
    </row>
    <row r="8" spans="1:13" x14ac:dyDescent="0.35">
      <c r="A8" s="90" t="s">
        <v>118</v>
      </c>
      <c r="B8" s="90"/>
      <c r="C8" s="90"/>
      <c r="D8" s="90"/>
      <c r="E8" s="90"/>
      <c r="F8" s="90"/>
      <c r="G8" s="90"/>
      <c r="H8" s="90"/>
      <c r="I8" s="90"/>
      <c r="J8" s="90"/>
      <c r="K8" s="90"/>
      <c r="L8" s="90"/>
      <c r="M8" s="90"/>
    </row>
    <row r="10" spans="1:13" x14ac:dyDescent="0.35">
      <c r="A10" t="s">
        <v>84</v>
      </c>
    </row>
    <row r="11" spans="1:13" x14ac:dyDescent="0.35">
      <c r="A11" s="86">
        <v>43405</v>
      </c>
      <c r="B11" t="s">
        <v>85</v>
      </c>
    </row>
    <row r="12" spans="1:13" x14ac:dyDescent="0.35">
      <c r="C12" t="s">
        <v>95</v>
      </c>
    </row>
    <row r="13" spans="1:13" x14ac:dyDescent="0.35">
      <c r="C13" t="s">
        <v>93</v>
      </c>
    </row>
    <row r="14" spans="1:13" x14ac:dyDescent="0.35">
      <c r="C14" t="s">
        <v>94</v>
      </c>
    </row>
    <row r="15" spans="1:13" x14ac:dyDescent="0.35">
      <c r="B15" t="s">
        <v>86</v>
      </c>
    </row>
    <row r="16" spans="1:13" x14ac:dyDescent="0.35">
      <c r="B16" s="89" t="s">
        <v>111</v>
      </c>
      <c r="C16" s="89"/>
      <c r="D16" s="89"/>
      <c r="E16" s="89"/>
      <c r="F16" s="89"/>
    </row>
    <row r="17" spans="1:6" x14ac:dyDescent="0.35">
      <c r="C17" t="s">
        <v>106</v>
      </c>
    </row>
    <row r="18" spans="1:6" x14ac:dyDescent="0.35">
      <c r="D18" t="s">
        <v>107</v>
      </c>
    </row>
    <row r="19" spans="1:6" x14ac:dyDescent="0.35">
      <c r="C19" t="s">
        <v>108</v>
      </c>
    </row>
    <row r="20" spans="1:6" x14ac:dyDescent="0.35">
      <c r="B20" t="s">
        <v>87</v>
      </c>
    </row>
    <row r="21" spans="1:6" x14ac:dyDescent="0.35">
      <c r="B21" t="s">
        <v>112</v>
      </c>
    </row>
    <row r="22" spans="1:6" x14ac:dyDescent="0.35">
      <c r="C22" t="s">
        <v>88</v>
      </c>
    </row>
    <row r="23" spans="1:6" x14ac:dyDescent="0.35">
      <c r="B23" t="s">
        <v>92</v>
      </c>
    </row>
    <row r="24" spans="1:6" x14ac:dyDescent="0.35">
      <c r="B24" t="s">
        <v>91</v>
      </c>
    </row>
    <row r="25" spans="1:6" x14ac:dyDescent="0.35">
      <c r="B25" t="s">
        <v>96</v>
      </c>
    </row>
    <row r="26" spans="1:6" x14ac:dyDescent="0.35">
      <c r="B26" t="s">
        <v>109</v>
      </c>
    </row>
    <row r="27" spans="1:6" x14ac:dyDescent="0.35">
      <c r="A27" s="86">
        <v>43409</v>
      </c>
      <c r="B27" t="s">
        <v>114</v>
      </c>
    </row>
    <row r="28" spans="1:6" x14ac:dyDescent="0.35">
      <c r="A28" s="86">
        <v>43418</v>
      </c>
      <c r="B28" t="s">
        <v>115</v>
      </c>
    </row>
    <row r="29" spans="1:6" x14ac:dyDescent="0.35">
      <c r="C29" t="s">
        <v>116</v>
      </c>
    </row>
    <row r="30" spans="1:6" x14ac:dyDescent="0.35">
      <c r="B30" s="90"/>
      <c r="C30" s="90"/>
      <c r="D30" s="90"/>
      <c r="E30" s="90"/>
      <c r="F30" s="90"/>
    </row>
    <row r="31" spans="1:6" x14ac:dyDescent="0.35">
      <c r="B31" t="s">
        <v>124</v>
      </c>
    </row>
    <row r="32" spans="1:6" x14ac:dyDescent="0.35">
      <c r="B32" t="s">
        <v>117</v>
      </c>
    </row>
    <row r="33" spans="1:6" x14ac:dyDescent="0.35">
      <c r="B33" s="90"/>
      <c r="C33" s="90"/>
      <c r="D33" s="90"/>
      <c r="E33" s="90"/>
      <c r="F33" s="90"/>
    </row>
    <row r="34" spans="1:6" x14ac:dyDescent="0.35">
      <c r="B34" s="90"/>
      <c r="C34" s="90"/>
      <c r="D34" s="90"/>
      <c r="E34" s="90"/>
      <c r="F34" s="90"/>
    </row>
    <row r="35" spans="1:6" x14ac:dyDescent="0.35">
      <c r="A35" s="86">
        <v>43420</v>
      </c>
      <c r="B35" t="s">
        <v>128</v>
      </c>
    </row>
    <row r="36" spans="1:6" x14ac:dyDescent="0.35">
      <c r="C36" t="s">
        <v>127</v>
      </c>
    </row>
    <row r="37" spans="1:6" x14ac:dyDescent="0.35">
      <c r="A37" s="86">
        <v>43423</v>
      </c>
      <c r="B37" t="s">
        <v>129</v>
      </c>
    </row>
    <row r="38" spans="1:6" x14ac:dyDescent="0.35">
      <c r="B38" t="s">
        <v>131</v>
      </c>
    </row>
    <row r="39" spans="1:6" x14ac:dyDescent="0.35">
      <c r="A39" s="86">
        <v>43425</v>
      </c>
      <c r="B39" t="s">
        <v>132</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3">
    <pageSetUpPr fitToPage="1"/>
  </sheetPr>
  <dimension ref="A1:L22"/>
  <sheetViews>
    <sheetView workbookViewId="0">
      <selection sqref="A1:L4"/>
    </sheetView>
  </sheetViews>
  <sheetFormatPr defaultColWidth="9.08984375" defaultRowHeight="10" x14ac:dyDescent="0.2"/>
  <cols>
    <col min="1" max="1" width="3.54296875" style="27" customWidth="1"/>
    <col min="2" max="2" width="4.453125" style="8" customWidth="1"/>
    <col min="3" max="3" width="10.54296875" style="8" customWidth="1"/>
    <col min="4" max="5" width="10" style="8" customWidth="1"/>
    <col min="6" max="6" width="74.08984375" style="8" customWidth="1"/>
    <col min="7" max="7" width="9" style="9" customWidth="1"/>
    <col min="8" max="8" width="13" style="9" customWidth="1"/>
    <col min="9" max="10" width="9" style="9" customWidth="1"/>
    <col min="11" max="12" width="12.90625" style="9" customWidth="1"/>
    <col min="13" max="16384" width="9.08984375" style="8"/>
  </cols>
  <sheetData>
    <row r="1" spans="1:12" s="1" customFormat="1" ht="13.5" customHeight="1" thickBot="1" x14ac:dyDescent="0.4">
      <c r="A1" s="72" t="s">
        <v>6</v>
      </c>
      <c r="B1" s="78"/>
      <c r="C1" s="59"/>
      <c r="D1" s="79"/>
      <c r="E1" s="59"/>
      <c r="F1" s="80"/>
      <c r="G1" s="59"/>
      <c r="H1" s="60"/>
      <c r="I1" s="83"/>
      <c r="J1" s="60" t="str">
        <f>IF(I1=0,"",I1*H1)</f>
        <v/>
      </c>
      <c r="K1" s="62"/>
      <c r="L1" s="77">
        <f>ROUND((ROUND(H1,3))*(ROUND(K1,2)),2)</f>
        <v>0</v>
      </c>
    </row>
    <row r="2" spans="1:12" s="1" customFormat="1" ht="12.75" customHeight="1" x14ac:dyDescent="0.35">
      <c r="A2" s="72" t="s">
        <v>5</v>
      </c>
      <c r="B2" s="15"/>
      <c r="C2" s="12"/>
      <c r="D2" s="12"/>
      <c r="E2" s="12"/>
      <c r="F2" s="81"/>
      <c r="G2" s="6"/>
      <c r="H2" s="6"/>
      <c r="I2" s="6"/>
      <c r="J2" s="6"/>
      <c r="K2" s="6"/>
      <c r="L2" s="16"/>
    </row>
    <row r="3" spans="1:12" s="1" customFormat="1" ht="12.75" customHeight="1" x14ac:dyDescent="0.35">
      <c r="A3" s="72" t="s">
        <v>7</v>
      </c>
      <c r="B3" s="15"/>
      <c r="C3" s="12"/>
      <c r="D3" s="12"/>
      <c r="E3" s="12"/>
      <c r="F3" s="82"/>
      <c r="G3" s="6"/>
      <c r="H3" s="6"/>
      <c r="I3" s="6"/>
      <c r="J3" s="6"/>
      <c r="K3" s="6"/>
      <c r="L3" s="16"/>
    </row>
    <row r="4" spans="1:12" s="1" customFormat="1" ht="18" customHeight="1" thickBot="1" x14ac:dyDescent="0.4">
      <c r="A4" s="72" t="s">
        <v>8</v>
      </c>
      <c r="B4" s="17"/>
      <c r="C4" s="14"/>
      <c r="D4" s="14"/>
      <c r="E4" s="14"/>
      <c r="F4" s="112" t="s">
        <v>130</v>
      </c>
      <c r="G4" s="7"/>
      <c r="H4" s="7"/>
      <c r="I4" s="7"/>
      <c r="J4" s="7"/>
      <c r="K4" s="7"/>
      <c r="L4" s="18"/>
    </row>
    <row r="5" spans="1:12" s="1" customFormat="1" ht="48" customHeight="1" thickBot="1" x14ac:dyDescent="0.4">
      <c r="A5" s="5"/>
      <c r="B5" s="12"/>
      <c r="C5" s="12"/>
      <c r="D5" s="12"/>
      <c r="E5" s="12"/>
      <c r="F5" s="22"/>
      <c r="G5" s="6"/>
      <c r="H5" s="6"/>
      <c r="I5" s="6"/>
      <c r="J5" s="6"/>
      <c r="K5" s="6"/>
      <c r="L5" s="7"/>
    </row>
    <row r="6" spans="1:12" s="5" customFormat="1" ht="13.5" thickBot="1" x14ac:dyDescent="0.4">
      <c r="A6" s="5" t="s">
        <v>82</v>
      </c>
      <c r="B6" s="23" t="s">
        <v>83</v>
      </c>
      <c r="C6" s="24"/>
      <c r="D6" s="3"/>
      <c r="E6" s="3"/>
      <c r="F6" s="70" t="s">
        <v>28</v>
      </c>
      <c r="G6" s="24"/>
      <c r="H6" s="24"/>
      <c r="I6" s="24"/>
      <c r="J6" s="24"/>
      <c r="K6" s="24"/>
      <c r="L6" s="84"/>
    </row>
    <row r="7" spans="1:12" s="5" customFormat="1" ht="10.5" thickBot="1" x14ac:dyDescent="0.4">
      <c r="G7" s="25"/>
      <c r="H7" s="25"/>
      <c r="I7" s="25"/>
      <c r="J7" s="25"/>
      <c r="K7" s="25"/>
      <c r="L7" s="25"/>
    </row>
    <row r="8" spans="1:12" s="1" customFormat="1" ht="15" customHeight="1" thickBot="1" x14ac:dyDescent="0.4">
      <c r="A8" s="1" t="s">
        <v>29</v>
      </c>
      <c r="B8" s="57" t="s">
        <v>19</v>
      </c>
      <c r="C8" s="4"/>
      <c r="D8" s="2"/>
      <c r="E8" s="2"/>
      <c r="F8" s="70" t="s">
        <v>28</v>
      </c>
      <c r="G8" s="4"/>
      <c r="H8" s="4"/>
      <c r="I8" s="4"/>
      <c r="J8" s="4"/>
      <c r="K8" s="4"/>
      <c r="L8" s="85"/>
    </row>
    <row r="9" spans="1:12" s="1" customFormat="1" x14ac:dyDescent="0.35">
      <c r="A9" s="5"/>
      <c r="G9" s="26"/>
      <c r="H9" s="26"/>
      <c r="I9" s="26"/>
      <c r="J9" s="26"/>
      <c r="K9" s="26"/>
      <c r="L9" s="26"/>
    </row>
    <row r="10" spans="1:12" s="1" customFormat="1" x14ac:dyDescent="0.35">
      <c r="A10" s="5"/>
      <c r="G10" s="26"/>
      <c r="H10" s="26"/>
      <c r="I10" s="26"/>
      <c r="J10" s="26"/>
      <c r="K10" s="26"/>
      <c r="L10" s="26"/>
    </row>
    <row r="11" spans="1:12" s="1" customFormat="1" x14ac:dyDescent="0.35">
      <c r="A11" s="5"/>
      <c r="G11" s="26"/>
      <c r="H11" s="26"/>
      <c r="I11" s="26"/>
      <c r="J11" s="26"/>
      <c r="K11" s="26"/>
      <c r="L11" s="26"/>
    </row>
    <row r="12" spans="1:12" s="1" customFormat="1" x14ac:dyDescent="0.35">
      <c r="A12" s="5"/>
      <c r="G12" s="26"/>
      <c r="H12" s="26"/>
      <c r="I12" s="26"/>
      <c r="J12" s="26"/>
      <c r="K12" s="26"/>
      <c r="L12" s="26"/>
    </row>
    <row r="13" spans="1:12" s="1" customFormat="1" x14ac:dyDescent="0.35">
      <c r="A13" s="5"/>
      <c r="G13" s="26"/>
      <c r="H13" s="26"/>
      <c r="I13" s="26"/>
      <c r="J13" s="26"/>
      <c r="K13" s="26"/>
      <c r="L13" s="26"/>
    </row>
    <row r="14" spans="1:12" s="1" customFormat="1" x14ac:dyDescent="0.35">
      <c r="A14" s="5"/>
      <c r="G14" s="26"/>
      <c r="H14" s="26"/>
      <c r="I14" s="26"/>
      <c r="J14" s="26"/>
      <c r="K14" s="26"/>
      <c r="L14" s="26"/>
    </row>
    <row r="15" spans="1:12" s="1" customFormat="1" x14ac:dyDescent="0.35">
      <c r="A15" s="5"/>
      <c r="G15" s="26"/>
      <c r="H15" s="26"/>
      <c r="I15" s="26"/>
      <c r="J15" s="26"/>
      <c r="K15" s="26"/>
      <c r="L15" s="26"/>
    </row>
    <row r="16" spans="1:12" s="1" customFormat="1" x14ac:dyDescent="0.35">
      <c r="A16" s="5"/>
      <c r="G16" s="26"/>
      <c r="H16" s="26"/>
      <c r="I16" s="26"/>
      <c r="J16" s="26"/>
      <c r="K16" s="26"/>
      <c r="L16" s="26"/>
    </row>
    <row r="17" spans="1:12" s="1" customFormat="1" x14ac:dyDescent="0.35">
      <c r="A17" s="5"/>
      <c r="G17" s="26"/>
      <c r="H17" s="26"/>
      <c r="I17" s="26"/>
      <c r="J17" s="26"/>
      <c r="K17" s="26"/>
      <c r="L17" s="26"/>
    </row>
    <row r="18" spans="1:12" s="1" customFormat="1" x14ac:dyDescent="0.35">
      <c r="A18" s="5"/>
      <c r="G18" s="26"/>
      <c r="H18" s="26"/>
      <c r="I18" s="26"/>
      <c r="J18" s="26"/>
      <c r="K18" s="26"/>
      <c r="L18" s="26"/>
    </row>
    <row r="19" spans="1:12" s="1" customFormat="1" x14ac:dyDescent="0.35">
      <c r="A19" s="5"/>
      <c r="G19" s="26"/>
      <c r="H19" s="26"/>
      <c r="I19" s="26"/>
      <c r="J19" s="26"/>
      <c r="K19" s="26"/>
      <c r="L19" s="26"/>
    </row>
    <row r="20" spans="1:12" s="1" customFormat="1" x14ac:dyDescent="0.35">
      <c r="A20" s="5"/>
      <c r="G20" s="26"/>
      <c r="H20" s="26"/>
      <c r="I20" s="26"/>
      <c r="J20" s="26"/>
      <c r="K20" s="26"/>
      <c r="L20" s="26"/>
    </row>
    <row r="21" spans="1:12" s="1" customFormat="1" x14ac:dyDescent="0.35">
      <c r="A21" s="5"/>
      <c r="G21" s="26"/>
      <c r="H21" s="26"/>
      <c r="I21" s="26"/>
      <c r="J21" s="26"/>
      <c r="K21" s="26"/>
      <c r="L21" s="26"/>
    </row>
    <row r="22" spans="1:12" s="1" customFormat="1" x14ac:dyDescent="0.35">
      <c r="A22" s="5"/>
      <c r="G22" s="26"/>
      <c r="H22" s="26"/>
      <c r="I22" s="26"/>
      <c r="J22" s="26"/>
      <c r="K22" s="26"/>
      <c r="L22" s="26"/>
    </row>
  </sheetData>
  <conditionalFormatting sqref="C1">
    <cfRule type="expression" dxfId="14" priority="15">
      <formula>C1=""</formula>
    </cfRule>
  </conditionalFormatting>
  <conditionalFormatting sqref="E1">
    <cfRule type="expression" dxfId="13" priority="14">
      <formula>E1=""</formula>
    </cfRule>
  </conditionalFormatting>
  <conditionalFormatting sqref="F1">
    <cfRule type="expression" dxfId="12" priority="13">
      <formula>F1=""</formula>
    </cfRule>
  </conditionalFormatting>
  <conditionalFormatting sqref="F2">
    <cfRule type="expression" dxfId="11" priority="12">
      <formula>F2=""</formula>
    </cfRule>
  </conditionalFormatting>
  <conditionalFormatting sqref="F3">
    <cfRule type="expression" dxfId="10" priority="11">
      <formula>F3=""</formula>
    </cfRule>
  </conditionalFormatting>
  <conditionalFormatting sqref="F4">
    <cfRule type="expression" dxfId="9" priority="10">
      <formula>F4=""</formula>
    </cfRule>
  </conditionalFormatting>
  <conditionalFormatting sqref="G1">
    <cfRule type="expression" dxfId="8" priority="9">
      <formula>G1=""</formula>
    </cfRule>
  </conditionalFormatting>
  <conditionalFormatting sqref="H1">
    <cfRule type="expression" dxfId="7" priority="8">
      <formula>H1=""</formula>
    </cfRule>
  </conditionalFormatting>
  <conditionalFormatting sqref="I1">
    <cfRule type="expression" dxfId="6" priority="7">
      <formula>I1=""</formula>
    </cfRule>
  </conditionalFormatting>
  <conditionalFormatting sqref="J1">
    <cfRule type="expression" dxfId="5" priority="6">
      <formula>J1=""</formula>
    </cfRule>
  </conditionalFormatting>
  <conditionalFormatting sqref="K1">
    <cfRule type="expression" dxfId="4" priority="5">
      <formula>K1=""</formula>
    </cfRule>
  </conditionalFormatting>
  <conditionalFormatting sqref="C8">
    <cfRule type="expression" dxfId="3" priority="4">
      <formula>$C$8=""</formula>
    </cfRule>
  </conditionalFormatting>
  <conditionalFormatting sqref="F8">
    <cfRule type="expression" dxfId="2" priority="3">
      <formula>F8="Název dílu"</formula>
    </cfRule>
  </conditionalFormatting>
  <conditionalFormatting sqref="D1">
    <cfRule type="expression" dxfId="1" priority="2">
      <formula>D1=""</formula>
    </cfRule>
  </conditionalFormatting>
  <conditionalFormatting sqref="F6">
    <cfRule type="expression" dxfId="0" priority="1">
      <formula>F6="Název dílu"</formula>
    </cfRule>
  </conditionalFormatting>
  <dataValidations xWindow="467" yWindow="320" count="5">
    <dataValidation allowBlank="1" showInputMessage="1" showErrorMessage="1" promptTitle="Název položky" prompt="Přesný název položky dle cenové soustavy, nebo vlastní název v případě položky mimo cenovou soustavu." sqref="F1" xr:uid="{00000000-0002-0000-03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300-000001000000}"/>
    <dataValidation allowBlank="1" showInputMessage="1" showErrorMessage="1" promptTitle="Výkaz výměr:" prompt="způsob stanovení množství položky, nebo odkaz na příslušnou přílohu dokumentace." sqref="F3" xr:uid="{00000000-0002-0000-03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300-000003000000}"/>
    <dataValidation type="list" allowBlank="1" showInputMessage="1" showErrorMessage="1" sqref="D1" xr:uid="{00000000-0002-0000-03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SO380</vt:lpstr>
      <vt:lpstr>Kategorie monitoringu</vt:lpstr>
      <vt:lpstr>změny</vt:lpstr>
      <vt:lpstr>hide</vt:lpstr>
      <vt:lpstr>'SO380'!Názvy_tisku</vt:lpstr>
      <vt:lpstr>'SO380'!Oblast_tisku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Nezkusil Miroslav Ing.</cp:lastModifiedBy>
  <cp:lastPrinted>2018-06-27T08:11:53Z</cp:lastPrinted>
  <dcterms:created xsi:type="dcterms:W3CDTF">2015-03-16T09:47:49Z</dcterms:created>
  <dcterms:modified xsi:type="dcterms:W3CDTF">2019-03-08T11:42:31Z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d:\pw_data\jiri.matys\</vt:lpwstr>
  </property>
</Properties>
</file>